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pivotTables/pivotTable1.xml" ContentType="application/vnd.openxmlformats-officedocument.spreadsheetml.pivot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e4e957e4d6e2d4c6/Documents/FRNBES/Manuscripts/Aggression Paper/"/>
    </mc:Choice>
  </mc:AlternateContent>
  <xr:revisionPtr revIDLastSave="367" documentId="8_{50CCCC5F-3B3B-483B-ACA4-D31DA117148F}" xr6:coauthVersionLast="47" xr6:coauthVersionMax="47" xr10:uidLastSave="{65C9A2C8-BBF4-4B98-826A-B6B215DCD268}"/>
  <bookViews>
    <workbookView xWindow="-19310" yWindow="-110" windowWidth="19420" windowHeight="10300" firstSheet="2" activeTab="3" xr2:uid="{6ABF4C82-5BE5-4899-9325-3597C1BB1362}"/>
  </bookViews>
  <sheets>
    <sheet name="Agg Types w Bins and Years" sheetId="8" r:id="rId1"/>
    <sheet name="Aggression Types w Bins" sheetId="1" r:id="rId2"/>
    <sheet name="Aggression Types per 100 Hours" sheetId="5" r:id="rId3"/>
    <sheet name="Total Aggression per 100 Hours" sheetId="6" r:id="rId4"/>
    <sheet name="Original Data" sheetId="2" r:id="rId5"/>
    <sheet name="Pivot Table" sheetId="7" r:id="rId6"/>
    <sheet name="OBE Metrics by Year" sheetId="10" r:id="rId7"/>
    <sheet name="Year Agg Type Summ" sheetId="9" r:id="rId8"/>
    <sheet name="Aggression Scores" sheetId="3" r:id="rId9"/>
  </sheets>
  <calcPr calcId="191029"/>
  <pivotCaches>
    <pivotCache cacheId="7" r:id="rId10"/>
  </pivotCaches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6" l="1"/>
  <c r="E114" i="2"/>
  <c r="H11" i="2"/>
  <c r="H12" i="2"/>
  <c r="H13" i="2"/>
  <c r="H14" i="2"/>
  <c r="H15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99" i="2"/>
  <c r="N5" i="8"/>
  <c r="O5" i="8"/>
  <c r="N6" i="8"/>
  <c r="O6" i="8"/>
  <c r="N9" i="8"/>
  <c r="O9" i="8"/>
  <c r="N10" i="8"/>
  <c r="O10" i="8"/>
  <c r="N11" i="8"/>
  <c r="O11" i="8" s="1"/>
  <c r="N12" i="8"/>
  <c r="O12" i="8" s="1"/>
  <c r="N13" i="8"/>
  <c r="O13" i="8"/>
  <c r="N14" i="8"/>
  <c r="O14" i="8"/>
  <c r="N15" i="8"/>
  <c r="O15" i="8" s="1"/>
  <c r="N16" i="8"/>
  <c r="O16" i="8" s="1"/>
  <c r="N17" i="8"/>
  <c r="O17" i="8"/>
  <c r="N18" i="8"/>
  <c r="O18" i="8"/>
  <c r="N19" i="8"/>
  <c r="O19" i="8" s="1"/>
  <c r="N20" i="8"/>
  <c r="O20" i="8" s="1"/>
  <c r="N21" i="8"/>
  <c r="O21" i="8"/>
  <c r="N22" i="8"/>
  <c r="O22" i="8"/>
  <c r="N23" i="8"/>
  <c r="O23" i="8" s="1"/>
  <c r="N24" i="8"/>
  <c r="O24" i="8" s="1"/>
  <c r="N25" i="8"/>
  <c r="O25" i="8"/>
  <c r="N26" i="8"/>
  <c r="O26" i="8"/>
  <c r="N27" i="8"/>
  <c r="O27" i="8" s="1"/>
  <c r="N28" i="8"/>
  <c r="O28" i="8" s="1"/>
  <c r="N29" i="8"/>
  <c r="O29" i="8"/>
  <c r="N30" i="8"/>
  <c r="O30" i="8"/>
  <c r="N31" i="8"/>
  <c r="O31" i="8" s="1"/>
  <c r="N32" i="8"/>
  <c r="O32" i="8" s="1"/>
  <c r="N33" i="8"/>
  <c r="O33" i="8"/>
  <c r="N34" i="8"/>
  <c r="O34" i="8"/>
  <c r="N35" i="8"/>
  <c r="O35" i="8" s="1"/>
  <c r="N36" i="8"/>
  <c r="O36" i="8" s="1"/>
  <c r="N37" i="8"/>
  <c r="O37" i="8"/>
  <c r="N38" i="8"/>
  <c r="O38" i="8"/>
  <c r="N39" i="8"/>
  <c r="O39" i="8" s="1"/>
  <c r="N40" i="8"/>
  <c r="O40" i="8" s="1"/>
  <c r="O2" i="8"/>
  <c r="N2" i="8"/>
  <c r="M3" i="1"/>
  <c r="M4" i="1"/>
  <c r="N4" i="1" s="1"/>
  <c r="M5" i="1"/>
  <c r="M2" i="1"/>
  <c r="N3" i="1"/>
  <c r="N5" i="1"/>
  <c r="N2" i="1"/>
  <c r="G3" i="6"/>
  <c r="H3" i="6"/>
  <c r="G4" i="6"/>
  <c r="H4" i="6" s="1"/>
  <c r="G5" i="6"/>
  <c r="H5" i="6" s="1"/>
  <c r="G6" i="6"/>
  <c r="H6" i="6"/>
  <c r="G7" i="6"/>
  <c r="H7" i="6" s="1"/>
  <c r="G8" i="6"/>
  <c r="H8" i="6"/>
  <c r="G9" i="6"/>
  <c r="H9" i="6" s="1"/>
  <c r="G10" i="6"/>
  <c r="H10" i="6"/>
  <c r="G11" i="6"/>
  <c r="H11" i="6"/>
  <c r="H2" i="6"/>
  <c r="G2" i="6"/>
  <c r="G5" i="8"/>
  <c r="H5" i="8"/>
  <c r="I5" i="8"/>
  <c r="J5" i="8" s="1"/>
  <c r="K5" i="8"/>
  <c r="L5" i="8" s="1"/>
  <c r="G6" i="8"/>
  <c r="H6" i="8" s="1"/>
  <c r="I6" i="8"/>
  <c r="J6" i="8" s="1"/>
  <c r="K6" i="8"/>
  <c r="L6" i="8" s="1"/>
  <c r="G9" i="8"/>
  <c r="H9" i="8" s="1"/>
  <c r="I9" i="8"/>
  <c r="J9" i="8" s="1"/>
  <c r="K9" i="8"/>
  <c r="L9" i="8" s="1"/>
  <c r="G58" i="2"/>
  <c r="G60" i="2"/>
  <c r="G74" i="2"/>
  <c r="G2" i="8"/>
  <c r="H2" i="8" s="1"/>
  <c r="I2" i="8"/>
  <c r="J2" i="8" s="1"/>
  <c r="K2" i="8"/>
  <c r="L2" i="8" s="1"/>
  <c r="G12" i="8"/>
  <c r="H12" i="8" s="1"/>
  <c r="I12" i="8"/>
  <c r="J12" i="8" s="1"/>
  <c r="K12" i="8"/>
  <c r="L12" i="8" s="1"/>
  <c r="G11" i="8"/>
  <c r="H11" i="8" s="1"/>
  <c r="I11" i="8"/>
  <c r="J11" i="8" s="1"/>
  <c r="K11" i="8"/>
  <c r="L11" i="8" s="1"/>
  <c r="G13" i="8"/>
  <c r="H13" i="8" s="1"/>
  <c r="I13" i="8"/>
  <c r="J13" i="8" s="1"/>
  <c r="K13" i="8"/>
  <c r="L13" i="8" s="1"/>
  <c r="G10" i="8"/>
  <c r="H10" i="8" s="1"/>
  <c r="I10" i="8"/>
  <c r="J10" i="8" s="1"/>
  <c r="K10" i="8"/>
  <c r="L10" i="8" s="1"/>
  <c r="G16" i="8"/>
  <c r="H16" i="8" s="1"/>
  <c r="I16" i="8"/>
  <c r="J16" i="8" s="1"/>
  <c r="K16" i="8"/>
  <c r="L16" i="8" s="1"/>
  <c r="G15" i="8"/>
  <c r="H15" i="8" s="1"/>
  <c r="I15" i="8"/>
  <c r="J15" i="8" s="1"/>
  <c r="K15" i="8"/>
  <c r="L15" i="8" s="1"/>
  <c r="G17" i="8"/>
  <c r="H17" i="8" s="1"/>
  <c r="I17" i="8"/>
  <c r="J17" i="8" s="1"/>
  <c r="K17" i="8"/>
  <c r="L17" i="8" s="1"/>
  <c r="G14" i="8"/>
  <c r="H14" i="8" s="1"/>
  <c r="I14" i="8"/>
  <c r="J14" i="8" s="1"/>
  <c r="K14" i="8"/>
  <c r="L14" i="8" s="1"/>
  <c r="G20" i="8"/>
  <c r="H20" i="8" s="1"/>
  <c r="I20" i="8"/>
  <c r="J20" i="8" s="1"/>
  <c r="K20" i="8"/>
  <c r="L20" i="8" s="1"/>
  <c r="G19" i="8"/>
  <c r="H19" i="8" s="1"/>
  <c r="I19" i="8"/>
  <c r="J19" i="8" s="1"/>
  <c r="K19" i="8"/>
  <c r="L19" i="8" s="1"/>
  <c r="G21" i="8"/>
  <c r="H21" i="8" s="1"/>
  <c r="I21" i="8"/>
  <c r="J21" i="8" s="1"/>
  <c r="K21" i="8"/>
  <c r="L21" i="8" s="1"/>
  <c r="G18" i="8"/>
  <c r="H18" i="8" s="1"/>
  <c r="I18" i="8"/>
  <c r="J18" i="8" s="1"/>
  <c r="K18" i="8"/>
  <c r="L18" i="8" s="1"/>
  <c r="G24" i="8"/>
  <c r="H24" i="8" s="1"/>
  <c r="I24" i="8"/>
  <c r="J24" i="8" s="1"/>
  <c r="K24" i="8"/>
  <c r="L24" i="8" s="1"/>
  <c r="G23" i="8"/>
  <c r="H23" i="8" s="1"/>
  <c r="I23" i="8"/>
  <c r="J23" i="8" s="1"/>
  <c r="K23" i="8"/>
  <c r="L23" i="8" s="1"/>
  <c r="G25" i="8"/>
  <c r="H25" i="8" s="1"/>
  <c r="I25" i="8"/>
  <c r="J25" i="8" s="1"/>
  <c r="K25" i="8"/>
  <c r="L25" i="8" s="1"/>
  <c r="G22" i="8"/>
  <c r="H22" i="8" s="1"/>
  <c r="I22" i="8"/>
  <c r="J22" i="8" s="1"/>
  <c r="K22" i="8"/>
  <c r="L22" i="8" s="1"/>
  <c r="G28" i="8"/>
  <c r="H28" i="8" s="1"/>
  <c r="I28" i="8"/>
  <c r="J28" i="8" s="1"/>
  <c r="K28" i="8"/>
  <c r="L28" i="8" s="1"/>
  <c r="G27" i="8"/>
  <c r="H27" i="8" s="1"/>
  <c r="I27" i="8"/>
  <c r="J27" i="8" s="1"/>
  <c r="K27" i="8"/>
  <c r="L27" i="8" s="1"/>
  <c r="G29" i="8"/>
  <c r="H29" i="8" s="1"/>
  <c r="I29" i="8"/>
  <c r="J29" i="8" s="1"/>
  <c r="K29" i="8"/>
  <c r="L29" i="8" s="1"/>
  <c r="G26" i="8"/>
  <c r="H26" i="8" s="1"/>
  <c r="I26" i="8"/>
  <c r="J26" i="8" s="1"/>
  <c r="K26" i="8"/>
  <c r="L26" i="8" s="1"/>
  <c r="G32" i="8"/>
  <c r="H32" i="8" s="1"/>
  <c r="I32" i="8"/>
  <c r="J32" i="8" s="1"/>
  <c r="K32" i="8"/>
  <c r="L32" i="8" s="1"/>
  <c r="G31" i="8"/>
  <c r="H31" i="8" s="1"/>
  <c r="I31" i="8"/>
  <c r="J31" i="8" s="1"/>
  <c r="K31" i="8"/>
  <c r="L31" i="8" s="1"/>
  <c r="G33" i="8"/>
  <c r="H33" i="8" s="1"/>
  <c r="I33" i="8"/>
  <c r="J33" i="8" s="1"/>
  <c r="K33" i="8"/>
  <c r="L33" i="8" s="1"/>
  <c r="G30" i="8"/>
  <c r="H30" i="8" s="1"/>
  <c r="I30" i="8"/>
  <c r="J30" i="8" s="1"/>
  <c r="K30" i="8"/>
  <c r="L30" i="8" s="1"/>
  <c r="G36" i="8"/>
  <c r="H36" i="8" s="1"/>
  <c r="I36" i="8"/>
  <c r="J36" i="8" s="1"/>
  <c r="K36" i="8"/>
  <c r="L36" i="8" s="1"/>
  <c r="G35" i="8"/>
  <c r="H35" i="8" s="1"/>
  <c r="I35" i="8"/>
  <c r="J35" i="8" s="1"/>
  <c r="K35" i="8"/>
  <c r="L35" i="8" s="1"/>
  <c r="G37" i="8"/>
  <c r="H37" i="8" s="1"/>
  <c r="I37" i="8"/>
  <c r="J37" i="8" s="1"/>
  <c r="K37" i="8"/>
  <c r="L37" i="8" s="1"/>
  <c r="G34" i="8"/>
  <c r="H34" i="8" s="1"/>
  <c r="I34" i="8"/>
  <c r="J34" i="8" s="1"/>
  <c r="K34" i="8"/>
  <c r="L34" i="8" s="1"/>
  <c r="G39" i="8"/>
  <c r="H39" i="8" s="1"/>
  <c r="I39" i="8"/>
  <c r="J39" i="8" s="1"/>
  <c r="K39" i="8"/>
  <c r="L39" i="8" s="1"/>
  <c r="G40" i="8"/>
  <c r="H40" i="8" s="1"/>
  <c r="I40" i="8"/>
  <c r="J40" i="8" s="1"/>
  <c r="K40" i="8"/>
  <c r="L40" i="8" s="1"/>
  <c r="G38" i="8"/>
  <c r="H38" i="8" s="1"/>
  <c r="I38" i="8"/>
  <c r="J38" i="8" s="1"/>
  <c r="K38" i="8"/>
  <c r="L38" i="8" s="1"/>
  <c r="D3" i="6"/>
  <c r="E3" i="6" s="1"/>
  <c r="D4" i="6"/>
  <c r="E4" i="6" s="1"/>
  <c r="D5" i="6"/>
  <c r="E5" i="6"/>
  <c r="D6" i="6"/>
  <c r="E6" i="6" s="1"/>
  <c r="D7" i="6"/>
  <c r="E7" i="6" s="1"/>
  <c r="D8" i="6"/>
  <c r="E8" i="6"/>
  <c r="D9" i="6"/>
  <c r="E9" i="6" s="1"/>
  <c r="D10" i="6"/>
  <c r="E10" i="6"/>
  <c r="D11" i="6"/>
  <c r="E11" i="6" s="1"/>
  <c r="E2" i="6"/>
  <c r="D2" i="6"/>
  <c r="F3" i="5"/>
  <c r="G3" i="5" s="1"/>
  <c r="H3" i="5"/>
  <c r="I3" i="5" s="1"/>
  <c r="J3" i="5"/>
  <c r="K3" i="5"/>
  <c r="F4" i="5"/>
  <c r="G4" i="5" s="1"/>
  <c r="H4" i="5"/>
  <c r="I4" i="5"/>
  <c r="J4" i="5"/>
  <c r="K4" i="5"/>
  <c r="F5" i="5"/>
  <c r="G5" i="5"/>
  <c r="H5" i="5"/>
  <c r="I5" i="5" s="1"/>
  <c r="J5" i="5"/>
  <c r="K5" i="5" s="1"/>
  <c r="F6" i="5"/>
  <c r="G6" i="5" s="1"/>
  <c r="H6" i="5"/>
  <c r="I6" i="5" s="1"/>
  <c r="J6" i="5"/>
  <c r="K6" i="5"/>
  <c r="F7" i="5"/>
  <c r="G7" i="5"/>
  <c r="H7" i="5"/>
  <c r="I7" i="5"/>
  <c r="J7" i="5"/>
  <c r="K7" i="5" s="1"/>
  <c r="F8" i="5"/>
  <c r="G8" i="5"/>
  <c r="H8" i="5"/>
  <c r="I8" i="5" s="1"/>
  <c r="J8" i="5"/>
  <c r="K8" i="5" s="1"/>
  <c r="F9" i="5"/>
  <c r="G9" i="5" s="1"/>
  <c r="H9" i="5"/>
  <c r="I9" i="5" s="1"/>
  <c r="J9" i="5"/>
  <c r="K9" i="5"/>
  <c r="F10" i="5"/>
  <c r="G10" i="5"/>
  <c r="H10" i="5"/>
  <c r="I10" i="5"/>
  <c r="J10" i="5"/>
  <c r="K10" i="5" s="1"/>
  <c r="F11" i="5"/>
  <c r="G11" i="5" s="1"/>
  <c r="H11" i="5"/>
  <c r="I11" i="5" s="1"/>
  <c r="J11" i="5"/>
  <c r="K11" i="5"/>
  <c r="K2" i="5"/>
  <c r="J2" i="5"/>
  <c r="H2" i="5"/>
  <c r="I2" i="5" s="1"/>
  <c r="F2" i="5"/>
  <c r="G2" i="5" s="1"/>
  <c r="F3" i="1"/>
  <c r="G3" i="1"/>
  <c r="H3" i="1"/>
  <c r="I3" i="1" s="1"/>
  <c r="J3" i="1"/>
  <c r="K3" i="1" s="1"/>
  <c r="F4" i="1"/>
  <c r="G4" i="1" s="1"/>
  <c r="H4" i="1"/>
  <c r="I4" i="1" s="1"/>
  <c r="J4" i="1"/>
  <c r="K4" i="1" s="1"/>
  <c r="F5" i="1"/>
  <c r="G5" i="1" s="1"/>
  <c r="H5" i="1"/>
  <c r="I5" i="1" s="1"/>
  <c r="J5" i="1"/>
  <c r="K5" i="1"/>
  <c r="J2" i="1"/>
  <c r="K2" i="1" s="1"/>
  <c r="I2" i="1"/>
  <c r="H2" i="1"/>
  <c r="F2" i="1"/>
  <c r="G2" i="1" s="1"/>
  <c r="E3" i="2"/>
  <c r="E4" i="2"/>
  <c r="E5" i="2"/>
  <c r="E6" i="2"/>
  <c r="E7" i="2"/>
  <c r="E8" i="2"/>
  <c r="E9" i="2"/>
  <c r="E10" i="2"/>
  <c r="E11" i="2"/>
  <c r="G11" i="2" s="1"/>
  <c r="E12" i="2"/>
  <c r="G12" i="2" s="1"/>
  <c r="E13" i="2"/>
  <c r="G13" i="2" s="1"/>
  <c r="E14" i="2"/>
  <c r="G14" i="2" s="1"/>
  <c r="E15" i="2"/>
  <c r="G15" i="2" s="1"/>
  <c r="E16" i="2"/>
  <c r="E17" i="2"/>
  <c r="E18" i="2"/>
  <c r="E19" i="2"/>
  <c r="E20" i="2"/>
  <c r="E21" i="2"/>
  <c r="E22" i="2"/>
  <c r="E23" i="2"/>
  <c r="G23" i="2" s="1"/>
  <c r="E24" i="2"/>
  <c r="G24" i="2" s="1"/>
  <c r="E25" i="2"/>
  <c r="G25" i="2" s="1"/>
  <c r="E26" i="2"/>
  <c r="G26" i="2" s="1"/>
  <c r="E27" i="2"/>
  <c r="G27" i="2" s="1"/>
  <c r="E28" i="2"/>
  <c r="G28" i="2" s="1"/>
  <c r="E29" i="2"/>
  <c r="G29" i="2" s="1"/>
  <c r="E30" i="2"/>
  <c r="G30" i="2" s="1"/>
  <c r="E31" i="2"/>
  <c r="G31" i="2" s="1"/>
  <c r="E32" i="2"/>
  <c r="G32" i="2" s="1"/>
  <c r="E33" i="2"/>
  <c r="G33" i="2" s="1"/>
  <c r="E34" i="2"/>
  <c r="G34" i="2" s="1"/>
  <c r="E35" i="2"/>
  <c r="G35" i="2" s="1"/>
  <c r="E36" i="2"/>
  <c r="G36" i="2" s="1"/>
  <c r="E37" i="2"/>
  <c r="G37" i="2" s="1"/>
  <c r="E38" i="2"/>
  <c r="G38" i="2" s="1"/>
  <c r="E39" i="2"/>
  <c r="G39" i="2" s="1"/>
  <c r="E40" i="2"/>
  <c r="G40" i="2" s="1"/>
  <c r="E41" i="2"/>
  <c r="G41" i="2" s="1"/>
  <c r="E42" i="2"/>
  <c r="G42" i="2" s="1"/>
  <c r="E43" i="2"/>
  <c r="G43" i="2" s="1"/>
  <c r="E44" i="2"/>
  <c r="G44" i="2" s="1"/>
  <c r="E45" i="2"/>
  <c r="G45" i="2" s="1"/>
  <c r="E46" i="2"/>
  <c r="G46" i="2" s="1"/>
  <c r="E47" i="2"/>
  <c r="G47" i="2" s="1"/>
  <c r="E48" i="2"/>
  <c r="G48" i="2" s="1"/>
  <c r="E49" i="2"/>
  <c r="G49" i="2" s="1"/>
  <c r="E50" i="2"/>
  <c r="G50" i="2" s="1"/>
  <c r="E51" i="2"/>
  <c r="G51" i="2" s="1"/>
  <c r="E52" i="2"/>
  <c r="G52" i="2" s="1"/>
  <c r="E53" i="2"/>
  <c r="G53" i="2" s="1"/>
  <c r="E54" i="2"/>
  <c r="G54" i="2" s="1"/>
  <c r="E55" i="2"/>
  <c r="G55" i="2" s="1"/>
  <c r="E56" i="2"/>
  <c r="G56" i="2" s="1"/>
  <c r="E57" i="2"/>
  <c r="G57" i="2" s="1"/>
  <c r="E58" i="2"/>
  <c r="E59" i="2"/>
  <c r="G59" i="2" s="1"/>
  <c r="E60" i="2"/>
  <c r="E61" i="2"/>
  <c r="G61" i="2" s="1"/>
  <c r="E62" i="2"/>
  <c r="G62" i="2" s="1"/>
  <c r="E63" i="2"/>
  <c r="G63" i="2" s="1"/>
  <c r="E64" i="2"/>
  <c r="G64" i="2" s="1"/>
  <c r="E65" i="2"/>
  <c r="G65" i="2" s="1"/>
  <c r="E66" i="2"/>
  <c r="G66" i="2" s="1"/>
  <c r="E67" i="2"/>
  <c r="G67" i="2" s="1"/>
  <c r="E68" i="2"/>
  <c r="G68" i="2" s="1"/>
  <c r="E69" i="2"/>
  <c r="G69" i="2" s="1"/>
  <c r="E70" i="2"/>
  <c r="G70" i="2" s="1"/>
  <c r="E71" i="2"/>
  <c r="G71" i="2" s="1"/>
  <c r="E72" i="2"/>
  <c r="G72" i="2" s="1"/>
  <c r="E73" i="2"/>
  <c r="G73" i="2" s="1"/>
  <c r="E74" i="2"/>
  <c r="E75" i="2"/>
  <c r="G75" i="2" s="1"/>
  <c r="E76" i="2"/>
  <c r="G76" i="2" s="1"/>
  <c r="E77" i="2"/>
  <c r="G77" i="2" s="1"/>
  <c r="E78" i="2"/>
  <c r="G78" i="2" s="1"/>
  <c r="E79" i="2"/>
  <c r="G79" i="2" s="1"/>
  <c r="E80" i="2"/>
  <c r="G80" i="2" s="1"/>
  <c r="E81" i="2"/>
  <c r="G81" i="2" s="1"/>
  <c r="E82" i="2"/>
  <c r="G82" i="2" s="1"/>
  <c r="E83" i="2"/>
  <c r="G83" i="2" s="1"/>
  <c r="E84" i="2"/>
  <c r="G84" i="2" s="1"/>
  <c r="E85" i="2"/>
  <c r="G85" i="2" s="1"/>
  <c r="E86" i="2"/>
  <c r="G86" i="2" s="1"/>
  <c r="E87" i="2"/>
  <c r="G87" i="2" s="1"/>
  <c r="E88" i="2"/>
  <c r="G88" i="2" s="1"/>
  <c r="E89" i="2"/>
  <c r="G89" i="2" s="1"/>
  <c r="E90" i="2"/>
  <c r="G90" i="2" s="1"/>
  <c r="E91" i="2"/>
  <c r="G91" i="2" s="1"/>
  <c r="E92" i="2"/>
  <c r="G92" i="2" s="1"/>
  <c r="E93" i="2"/>
  <c r="G93" i="2" s="1"/>
  <c r="E94" i="2"/>
  <c r="G94" i="2" s="1"/>
  <c r="E95" i="2"/>
  <c r="G95" i="2" s="1"/>
  <c r="E96" i="2"/>
  <c r="G96" i="2" s="1"/>
  <c r="E97" i="2"/>
  <c r="G97" i="2" s="1"/>
  <c r="E98" i="2"/>
  <c r="G98" i="2" s="1"/>
  <c r="E99" i="2"/>
  <c r="G99" i="2" s="1"/>
  <c r="E100" i="2"/>
  <c r="G100" i="2" s="1"/>
  <c r="E101" i="2"/>
  <c r="G101" i="2" s="1"/>
  <c r="E102" i="2"/>
  <c r="G102" i="2" s="1"/>
  <c r="E103" i="2"/>
  <c r="G103" i="2" s="1"/>
  <c r="E104" i="2"/>
  <c r="G104" i="2" s="1"/>
  <c r="E105" i="2"/>
  <c r="G105" i="2" s="1"/>
  <c r="E106" i="2"/>
  <c r="G106" i="2" s="1"/>
  <c r="E107" i="2"/>
  <c r="G107" i="2" s="1"/>
  <c r="E108" i="2"/>
  <c r="G108" i="2" s="1"/>
  <c r="E109" i="2"/>
  <c r="G109" i="2" s="1"/>
  <c r="E110" i="2"/>
  <c r="G110" i="2" s="1"/>
  <c r="E111" i="2"/>
  <c r="G111" i="2" s="1"/>
  <c r="E112" i="2"/>
  <c r="G112" i="2" s="1"/>
  <c r="E113" i="2"/>
  <c r="G113" i="2" s="1"/>
  <c r="E2" i="2"/>
</calcChain>
</file>

<file path=xl/sharedStrings.xml><?xml version="1.0" encoding="utf-8"?>
<sst xmlns="http://schemas.openxmlformats.org/spreadsheetml/2006/main" count="429" uniqueCount="73">
  <si>
    <t>Breeding Season / Absence (Apr-Sep)</t>
  </si>
  <si>
    <t>Early Fall Arrival (Oct)</t>
  </si>
  <si>
    <t>Late-Stage Pressure (Mar)</t>
  </si>
  <si>
    <t>Migratory Surge (Nov-Feb)</t>
  </si>
  <si>
    <t>Year</t>
  </si>
  <si>
    <t>Month Name</t>
  </si>
  <si>
    <t>Total Survey Minutes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</si>
  <si>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</si>
  <si>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</si>
  <si>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</si>
  <si>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</si>
  <si>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</si>
  <si>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</si>
  <si>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</si>
  <si>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</si>
  <si>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</si>
  <si>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</si>
  <si>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</si>
  <si>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</si>
  <si>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FRNBES Seasonal Bin</t>
  </si>
  <si>
    <t>Survey Hours</t>
  </si>
  <si>
    <t># Aggression Events</t>
  </si>
  <si>
    <t>Sum of Non-Territorial Aggression (&lt;6)</t>
  </si>
  <si>
    <t>Sum of Territorial Aggression (6-7)</t>
  </si>
  <si>
    <t>Sum of Severe Aggression (&gt;7)</t>
  </si>
  <si>
    <t>Date</t>
  </si>
  <si>
    <t>Aggression Score</t>
  </si>
  <si>
    <t>Sum of Survey Hours</t>
  </si>
  <si>
    <t>Seasonal Bins</t>
  </si>
  <si>
    <t>Non-Territorial Aggression/Hr</t>
  </si>
  <si>
    <t>Non-Territorial Aggression/100 Hrs</t>
  </si>
  <si>
    <t>Territorial Aggression/HR</t>
  </si>
  <si>
    <t>Territorial Aggression/100 Hrs</t>
  </si>
  <si>
    <t>Severe Aggression/Hr</t>
  </si>
  <si>
    <t>Severe Aggression/100 Hrs</t>
  </si>
  <si>
    <t>Aggression/Hr</t>
  </si>
  <si>
    <t>Sum of Aggression Events</t>
  </si>
  <si>
    <t>Seasonal Bin</t>
  </si>
  <si>
    <t>Average of Non-Territorial Aggression/100 Hrs</t>
  </si>
  <si>
    <t>Average of Territorial Aggression/100 Hrs</t>
  </si>
  <si>
    <t>Average of Severe Aggression/100 Hrs</t>
  </si>
  <si>
    <t>OBE Count</t>
  </si>
  <si>
    <t>OBE per Hour</t>
  </si>
  <si>
    <t>ND</t>
  </si>
  <si>
    <t>(blank)</t>
  </si>
  <si>
    <t>Grand Total</t>
  </si>
  <si>
    <t>StdDev of Non-Territorial Aggression/100 Hrs</t>
  </si>
  <si>
    <t>Min of Territorial Aggression/100 Hrs</t>
  </si>
  <si>
    <t>Max of Territorial Aggression/100 Hrs</t>
  </si>
  <si>
    <t>Max of Severe Aggression/100 Hrs</t>
  </si>
  <si>
    <t>Min of Severe Aggression/100 Hrs</t>
  </si>
  <si>
    <t>StdDev of Severe Aggression/100 Hrs</t>
  </si>
  <si>
    <t>StdDev of Territorial Aggression/100 Hrs</t>
  </si>
  <si>
    <t>Max of Non-Territorial Aggression/100 Hrs</t>
  </si>
  <si>
    <t>Min of Non-Territorial Aggression/100 Hrs</t>
  </si>
  <si>
    <t>Count</t>
  </si>
  <si>
    <t>Sum of OBE Count</t>
  </si>
  <si>
    <t>Average OBE Count</t>
  </si>
  <si>
    <t>StdDev OBE Count</t>
  </si>
  <si>
    <t>Min OBE Count</t>
  </si>
  <si>
    <t>Max OBE Count</t>
  </si>
  <si>
    <t>Total</t>
  </si>
  <si>
    <t>Total OBE Count</t>
  </si>
  <si>
    <t>OBE Count/Hr</t>
  </si>
  <si>
    <t>OBE Count/100 Hrs</t>
  </si>
  <si>
    <t>OBE Count/ 100 Hrs</t>
  </si>
  <si>
    <t>OBE per 100 Hrs</t>
  </si>
  <si>
    <t xml:space="preserve">OBE Count </t>
  </si>
  <si>
    <t>Aggression Events</t>
  </si>
  <si>
    <t xml:space="preserve">Migratory Surge </t>
  </si>
  <si>
    <t>Late-Stage Pressure</t>
  </si>
  <si>
    <t>Breeding Season / Absence</t>
  </si>
  <si>
    <t>Early Fall Arrival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</si>
</sst>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Times New Roman"/>
      <family val="2"/>
      <scheme val="minor"/>
    </font>
    <font>
      <sz val="11"/>
      <color theme="1"/>
      <name val="Times New Roman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Times New Roman"/>
      <family val="2"/>
      <scheme val="minor"/>
    </font>
    <font>
      <b/>
      <sz val="13"/>
      <color theme="3"/>
      <name val="Times New Roman"/>
      <family val="2"/>
      <scheme val="minor"/>
    </font>
    <font>
      <b/>
      <sz val="11"/>
      <color theme="3"/>
      <name val="Times New Roman"/>
      <family val="2"/>
      <scheme val="minor"/>
    </font>
    <font>
      <sz val="11"/>
      <color rgb="FF006100"/>
      <name val="Times New Roman"/>
      <family val="2"/>
      <scheme val="minor"/>
    </font>
    <font>
      <sz val="11"/>
      <color rgb="FF9C0006"/>
      <name val="Times New Roman"/>
      <family val="2"/>
      <scheme val="minor"/>
    </font>
    <font>
      <sz val="11"/>
      <color rgb="FF9C5700"/>
      <name val="Times New Roman"/>
      <family val="2"/>
      <scheme val="minor"/>
    </font>
    <font>
      <sz val="11"/>
      <color rgb="FF3F3F76"/>
      <name val="Times New Roman"/>
      <family val="2"/>
      <scheme val="minor"/>
    </font>
    <font>
      <b/>
      <sz val="11"/>
      <color rgb="FF3F3F3F"/>
      <name val="Times New Roman"/>
      <family val="2"/>
      <scheme val="minor"/>
    </font>
    <font>
      <b/>
      <sz val="11"/>
      <color rgb="FFFA7D00"/>
      <name val="Times New Roman"/>
      <family val="2"/>
      <scheme val="minor"/>
    </font>
    <font>
      <sz val="11"/>
      <color rgb="FFFA7D00"/>
      <name val="Times New Roman"/>
      <family val="2"/>
      <scheme val="minor"/>
    </font>
    <font>
      <b/>
      <sz val="11"/>
      <color theme="0"/>
      <name val="Times New Roman"/>
      <family val="2"/>
      <scheme val="minor"/>
    </font>
    <font>
      <sz val="11"/>
      <color rgb="FFFF0000"/>
      <name val="Times New Roman"/>
      <family val="2"/>
      <scheme val="minor"/>
    </font>
    <font>
      <i/>
      <sz val="11"/>
      <color rgb="FF7F7F7F"/>
      <name val="Times New Roman"/>
      <family val="2"/>
      <scheme val="minor"/>
    </font>
    <font>
      <b/>
      <sz val="11"/>
      <color theme="1"/>
      <name val="Times New Roman"/>
      <family val="2"/>
      <scheme val="minor"/>
    </font>
    <font>
      <sz val="11"/>
      <color theme="0"/>
      <name val="Times New Roman"/>
      <family val="2"/>
      <scheme val="minor"/>
    </font>
    <font>
      <sz val="12"/>
      <color theme="1"/>
      <name val="Times New Roman"/>
      <family val="2"/>
      <scheme val="minor"/>
    </font>
    <font>
      <sz val="11"/>
      <name val="Times New Roman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19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center" wrapText="1"/>
    </xf>
    <xf numFmtId="1" fontId="0" fillId="0" borderId="0" xfId="0" applyNumberFormat="1" applyAlignment="1">
      <alignment horizontal="center"/>
    </xf>
    <xf numFmtId="14" fontId="18" fillId="33" borderId="0" xfId="42" applyNumberFormat="1" applyFill="1"/>
    <xf numFmtId="14" fontId="18" fillId="0" borderId="0" xfId="42" applyNumberFormat="1"/>
    <xf numFmtId="0" fontId="18" fillId="0" borderId="0" xfId="42"/>
    <xf numFmtId="0" fontId="18" fillId="0" borderId="0" xfId="42" applyAlignment="1">
      <alignment horizontal="center"/>
    </xf>
    <xf numFmtId="0" fontId="18" fillId="33" borderId="0" xfId="42" applyFill="1" applyAlignment="1">
      <alignment horizontal="center"/>
    </xf>
    <xf numFmtId="0" fontId="0" fillId="0" borderId="0" xfId="0" applyAlignment="1">
      <alignment wrapText="1"/>
    </xf>
    <xf numFmtId="2" fontId="0" fillId="0" borderId="0" xfId="0" applyNumberFormat="1" applyAlignment="1">
      <alignment horizontal="center" wrapText="1"/>
    </xf>
    <xf numFmtId="2" fontId="0" fillId="0" borderId="0" xfId="0" applyNumberFormat="1" applyAlignment="1">
      <alignment horizontal="center"/>
    </xf>
    <xf numFmtId="0" fontId="19" fillId="0" borderId="0" xfId="0" applyFont="1"/>
    <xf numFmtId="1" fontId="19" fillId="0" borderId="0" xfId="0" applyNumberFormat="1" applyFont="1" applyAlignment="1">
      <alignment horizontal="center"/>
    </xf>
    <xf numFmtId="2" fontId="19" fillId="0" borderId="0" xfId="0" applyNumberFormat="1" applyFont="1" applyAlignment="1">
      <alignment horizontal="center"/>
    </xf>
    <xf numFmtId="0" fontId="0" fillId="0" borderId="0" xfId="0" pivotButton="1"/>
    <xf numFmtId="0" fontId="0" fillId="0" borderId="0" xfId="0" applyAlignment="1">
      <alignment horizontal="left" indent="1"/>
    </xf>
    <xf numFmtId="0" fontId="16" fillId="0" borderId="10" xfId="0" applyFont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79FD343E-7D8D-47A7-B585-8FEEBE3A985B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'Agg Types w Bins and Years'!$H$1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Years'!$A$3:$B$50</c:f>
              <c:multiLvlStrCache>
                <c:ptCount val="38"/>
                <c:lvl>
                  <c:pt idx="0">
                    <c:v>Late-Stage Pressure (Mar)</c:v>
                  </c:pt>
                  <c:pt idx="1">
                    <c:v>Breeding Season / Absence (Apr-Sep)</c:v>
                  </c:pt>
                  <c:pt idx="2">
                    <c:v>Early Fall Arrival (Oct)</c:v>
                  </c:pt>
                  <c:pt idx="3">
                    <c:v>Migratory Surge (Nov-Feb)</c:v>
                  </c:pt>
                  <c:pt idx="4">
                    <c:v>Late-Stage Pressure (Mar)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Migratory Surge (Nov-Feb)</c:v>
                  </c:pt>
                  <c:pt idx="8">
                    <c:v>Late-Stage Pressure (Mar)</c:v>
                  </c:pt>
                  <c:pt idx="9">
                    <c:v>Breeding Season / Absence (Apr-Sep)</c:v>
                  </c:pt>
                  <c:pt idx="10">
                    <c:v>Early Fall Arrival (Oct)</c:v>
                  </c:pt>
                  <c:pt idx="11">
                    <c:v>Migratory Surge (Nov-Feb)</c:v>
                  </c:pt>
                  <c:pt idx="12">
                    <c:v>Late-Stage Pressure (Mar)</c:v>
                  </c:pt>
                  <c:pt idx="13">
                    <c:v>Breeding Season / Absence (Apr-Sep)</c:v>
                  </c:pt>
                  <c:pt idx="14">
                    <c:v>Early Fall Arrival (Oct)</c:v>
                  </c:pt>
                  <c:pt idx="15">
                    <c:v>Migratory Surge (Nov-Feb)</c:v>
                  </c:pt>
                  <c:pt idx="16">
                    <c:v>Late-Stage Pressure (Mar)</c:v>
                  </c:pt>
                  <c:pt idx="17">
                    <c:v>Breeding Season / Absence (Apr-Sep)</c:v>
                  </c:pt>
                  <c:pt idx="18">
                    <c:v>Early Fall Arrival (Oct)</c:v>
                  </c:pt>
                  <c:pt idx="19">
                    <c:v>Migratory Surge (Nov-Feb)</c:v>
                  </c:pt>
                  <c:pt idx="20">
                    <c:v>Late-Stage Pressure (Mar)</c:v>
                  </c:pt>
                  <c:pt idx="21">
                    <c:v>Breeding Season / Absence (Apr-Sep)</c:v>
                  </c:pt>
                  <c:pt idx="22">
                    <c:v>Early Fall Arrival (Oct)</c:v>
                  </c:pt>
                  <c:pt idx="23">
                    <c:v>Migratory Surge (Nov-Feb)</c:v>
                  </c:pt>
                  <c:pt idx="24">
                    <c:v>Late-Stage Pressure (Mar)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Migratory Surge (Nov-Feb)</c:v>
                  </c:pt>
                  <c:pt idx="28">
                    <c:v>Late-Stage Pressure (Mar)</c:v>
                  </c:pt>
                  <c:pt idx="29">
                    <c:v>Breeding Season / Absence (Apr-Sep)</c:v>
                  </c:pt>
                  <c:pt idx="30">
                    <c:v>Early Fall Arrival (Oct)</c:v>
                  </c:pt>
                  <c:pt idx="31">
                    <c:v>Migratory Surge (Nov-Feb)</c:v>
                  </c:pt>
                  <c:pt idx="32">
                    <c:v>Late-Stage Pressure (Mar)</c:v>
                  </c:pt>
                  <c:pt idx="33">
                    <c:v>Breeding Season / Absence (Apr-Sep)</c:v>
                  </c:pt>
                  <c:pt idx="34">
                    <c:v>Early Fall Arrival (Oct)</c:v>
                  </c:pt>
                  <c:pt idx="35">
                    <c:v>Migratory Surge (Nov-Feb)</c:v>
                  </c:pt>
                  <c:pt idx="36">
                    <c:v>Late-Stage Pressure (Mar)</c:v>
                  </c:pt>
                  <c:pt idx="37">
                    <c:v>Breeding Season / Absence (Apr-Sep)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2017</c:v>
                  </c:pt>
                  <c:pt idx="4">
                    <c:v>2017</c:v>
                  </c:pt>
                  <c:pt idx="5">
                    <c:v>2017</c:v>
                  </c:pt>
                  <c:pt idx="6">
                    <c:v>2017</c:v>
                  </c:pt>
                  <c:pt idx="7">
                    <c:v>2018</c:v>
                  </c:pt>
                  <c:pt idx="8">
                    <c:v>2018</c:v>
                  </c:pt>
                  <c:pt idx="9">
                    <c:v>2018</c:v>
                  </c:pt>
                  <c:pt idx="10">
                    <c:v>2018</c:v>
                  </c:pt>
                  <c:pt idx="11">
                    <c:v>2019</c:v>
                  </c:pt>
                  <c:pt idx="12">
                    <c:v>2019</c:v>
                  </c:pt>
                  <c:pt idx="13">
                    <c:v>2019</c:v>
                  </c:pt>
                  <c:pt idx="14">
                    <c:v>2019</c:v>
                  </c:pt>
                  <c:pt idx="15">
                    <c:v>2020</c:v>
                  </c:pt>
                  <c:pt idx="16">
                    <c:v>2020</c:v>
                  </c:pt>
                  <c:pt idx="17">
                    <c:v>2020</c:v>
                  </c:pt>
                  <c:pt idx="18">
                    <c:v>2020</c:v>
                  </c:pt>
                  <c:pt idx="19">
                    <c:v>2021</c:v>
                  </c:pt>
                  <c:pt idx="20">
                    <c:v>2021</c:v>
                  </c:pt>
                  <c:pt idx="21">
                    <c:v>2021</c:v>
                  </c:pt>
                  <c:pt idx="22">
                    <c:v>2021</c:v>
                  </c:pt>
                  <c:pt idx="23">
                    <c:v>2022</c:v>
                  </c:pt>
                  <c:pt idx="24">
                    <c:v>2022</c:v>
                  </c:pt>
                  <c:pt idx="25">
                    <c:v>2022</c:v>
                  </c:pt>
                  <c:pt idx="26">
                    <c:v>2022</c:v>
                  </c:pt>
                  <c:pt idx="27">
                    <c:v>2023</c:v>
                  </c:pt>
                  <c:pt idx="28">
                    <c:v>2023</c:v>
                  </c:pt>
                  <c:pt idx="29">
                    <c:v>2023</c:v>
                  </c:pt>
                  <c:pt idx="30">
                    <c:v>2023</c:v>
                  </c:pt>
                  <c:pt idx="31">
                    <c:v>2024</c:v>
                  </c:pt>
                  <c:pt idx="32">
                    <c:v>2024</c:v>
                  </c:pt>
                  <c:pt idx="33">
                    <c:v>2024</c:v>
                  </c:pt>
                  <c:pt idx="34">
                    <c:v>2024</c:v>
                  </c:pt>
                  <c:pt idx="35">
                    <c:v>2025</c:v>
                  </c:pt>
                  <c:pt idx="36">
                    <c:v>2025</c:v>
                  </c:pt>
                  <c:pt idx="37">
                    <c:v>2025</c:v>
                  </c:pt>
                </c:lvl>
              </c:multiLvlStrCache>
            </c:multiLvlStrRef>
          </c:cat>
          <c:val>
            <c:numRef>
              <c:f>'Agg Types w Bins and Years'!$H$3:$H$50</c:f>
              <c:numCache>
                <c:formatCode>General</c:formatCode>
                <c:ptCount val="48"/>
                <c:pt idx="2">
                  <c:v>0</c:v>
                </c:pt>
                <c:pt idx="3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0.77429345722028664</c:v>
                </c:pt>
                <c:pt idx="12">
                  <c:v>0</c:v>
                </c:pt>
                <c:pt idx="13">
                  <c:v>0.41797283176593525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1.4216661927779357</c:v>
                </c:pt>
                <c:pt idx="18">
                  <c:v>3.6563071297989032</c:v>
                </c:pt>
                <c:pt idx="19">
                  <c:v>4.3649061545176782</c:v>
                </c:pt>
                <c:pt idx="20">
                  <c:v>0</c:v>
                </c:pt>
                <c:pt idx="21">
                  <c:v>0.76161462300076166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0.95283468318246789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2.7739251040221911</c:v>
                </c:pt>
                <c:pt idx="32">
                  <c:v>0.74571215510812827</c:v>
                </c:pt>
                <c:pt idx="33">
                  <c:v>0.46051116739580938</c:v>
                </c:pt>
                <c:pt idx="34">
                  <c:v>4.1025641025641022</c:v>
                </c:pt>
                <c:pt idx="35">
                  <c:v>6.3305448790413745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0D-4D95-A121-48BAE22D4816}"/>
            </c:ext>
          </c:extLst>
        </c:ser>
        <c:ser>
          <c:idx val="3"/>
          <c:order val="1"/>
          <c:tx>
            <c:strRef>
              <c:f>'Agg Types w Bins and Years'!$J$1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Years'!$A$3:$B$50</c:f>
              <c:multiLvlStrCache>
                <c:ptCount val="38"/>
                <c:lvl>
                  <c:pt idx="0">
                    <c:v>Late-Stage Pressure (Mar)</c:v>
                  </c:pt>
                  <c:pt idx="1">
                    <c:v>Breeding Season / Absence (Apr-Sep)</c:v>
                  </c:pt>
                  <c:pt idx="2">
                    <c:v>Early Fall Arrival (Oct)</c:v>
                  </c:pt>
                  <c:pt idx="3">
                    <c:v>Migratory Surge (Nov-Feb)</c:v>
                  </c:pt>
                  <c:pt idx="4">
                    <c:v>Late-Stage Pressure (Mar)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Migratory Surge (Nov-Feb)</c:v>
                  </c:pt>
                  <c:pt idx="8">
                    <c:v>Late-Stage Pressure (Mar)</c:v>
                  </c:pt>
                  <c:pt idx="9">
                    <c:v>Breeding Season / Absence (Apr-Sep)</c:v>
                  </c:pt>
                  <c:pt idx="10">
                    <c:v>Early Fall Arrival (Oct)</c:v>
                  </c:pt>
                  <c:pt idx="11">
                    <c:v>Migratory Surge (Nov-Feb)</c:v>
                  </c:pt>
                  <c:pt idx="12">
                    <c:v>Late-Stage Pressure (Mar)</c:v>
                  </c:pt>
                  <c:pt idx="13">
                    <c:v>Breeding Season / Absence (Apr-Sep)</c:v>
                  </c:pt>
                  <c:pt idx="14">
                    <c:v>Early Fall Arrival (Oct)</c:v>
                  </c:pt>
                  <c:pt idx="15">
                    <c:v>Migratory Surge (Nov-Feb)</c:v>
                  </c:pt>
                  <c:pt idx="16">
                    <c:v>Late-Stage Pressure (Mar)</c:v>
                  </c:pt>
                  <c:pt idx="17">
                    <c:v>Breeding Season / Absence (Apr-Sep)</c:v>
                  </c:pt>
                  <c:pt idx="18">
                    <c:v>Early Fall Arrival (Oct)</c:v>
                  </c:pt>
                  <c:pt idx="19">
                    <c:v>Migratory Surge (Nov-Feb)</c:v>
                  </c:pt>
                  <c:pt idx="20">
                    <c:v>Late-Stage Pressure (Mar)</c:v>
                  </c:pt>
                  <c:pt idx="21">
                    <c:v>Breeding Season / Absence (Apr-Sep)</c:v>
                  </c:pt>
                  <c:pt idx="22">
                    <c:v>Early Fall Arrival (Oct)</c:v>
                  </c:pt>
                  <c:pt idx="23">
                    <c:v>Migratory Surge (Nov-Feb)</c:v>
                  </c:pt>
                  <c:pt idx="24">
                    <c:v>Late-Stage Pressure (Mar)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Migratory Surge (Nov-Feb)</c:v>
                  </c:pt>
                  <c:pt idx="28">
                    <c:v>Late-Stage Pressure (Mar)</c:v>
                  </c:pt>
                  <c:pt idx="29">
                    <c:v>Breeding Season / Absence (Apr-Sep)</c:v>
                  </c:pt>
                  <c:pt idx="30">
                    <c:v>Early Fall Arrival (Oct)</c:v>
                  </c:pt>
                  <c:pt idx="31">
                    <c:v>Migratory Surge (Nov-Feb)</c:v>
                  </c:pt>
                  <c:pt idx="32">
                    <c:v>Late-Stage Pressure (Mar)</c:v>
                  </c:pt>
                  <c:pt idx="33">
                    <c:v>Breeding Season / Absence (Apr-Sep)</c:v>
                  </c:pt>
                  <c:pt idx="34">
                    <c:v>Early Fall Arrival (Oct)</c:v>
                  </c:pt>
                  <c:pt idx="35">
                    <c:v>Migratory Surge (Nov-Feb)</c:v>
                  </c:pt>
                  <c:pt idx="36">
                    <c:v>Late-Stage Pressure (Mar)</c:v>
                  </c:pt>
                  <c:pt idx="37">
                    <c:v>Breeding Season / Absence (Apr-Sep)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2017</c:v>
                  </c:pt>
                  <c:pt idx="4">
                    <c:v>2017</c:v>
                  </c:pt>
                  <c:pt idx="5">
                    <c:v>2017</c:v>
                  </c:pt>
                  <c:pt idx="6">
                    <c:v>2017</c:v>
                  </c:pt>
                  <c:pt idx="7">
                    <c:v>2018</c:v>
                  </c:pt>
                  <c:pt idx="8">
                    <c:v>2018</c:v>
                  </c:pt>
                  <c:pt idx="9">
                    <c:v>2018</c:v>
                  </c:pt>
                  <c:pt idx="10">
                    <c:v>2018</c:v>
                  </c:pt>
                  <c:pt idx="11">
                    <c:v>2019</c:v>
                  </c:pt>
                  <c:pt idx="12">
                    <c:v>2019</c:v>
                  </c:pt>
                  <c:pt idx="13">
                    <c:v>2019</c:v>
                  </c:pt>
                  <c:pt idx="14">
                    <c:v>2019</c:v>
                  </c:pt>
                  <c:pt idx="15">
                    <c:v>2020</c:v>
                  </c:pt>
                  <c:pt idx="16">
                    <c:v>2020</c:v>
                  </c:pt>
                  <c:pt idx="17">
                    <c:v>2020</c:v>
                  </c:pt>
                  <c:pt idx="18">
                    <c:v>2020</c:v>
                  </c:pt>
                  <c:pt idx="19">
                    <c:v>2021</c:v>
                  </c:pt>
                  <c:pt idx="20">
                    <c:v>2021</c:v>
                  </c:pt>
                  <c:pt idx="21">
                    <c:v>2021</c:v>
                  </c:pt>
                  <c:pt idx="22">
                    <c:v>2021</c:v>
                  </c:pt>
                  <c:pt idx="23">
                    <c:v>2022</c:v>
                  </c:pt>
                  <c:pt idx="24">
                    <c:v>2022</c:v>
                  </c:pt>
                  <c:pt idx="25">
                    <c:v>2022</c:v>
                  </c:pt>
                  <c:pt idx="26">
                    <c:v>2022</c:v>
                  </c:pt>
                  <c:pt idx="27">
                    <c:v>2023</c:v>
                  </c:pt>
                  <c:pt idx="28">
                    <c:v>2023</c:v>
                  </c:pt>
                  <c:pt idx="29">
                    <c:v>2023</c:v>
                  </c:pt>
                  <c:pt idx="30">
                    <c:v>2023</c:v>
                  </c:pt>
                  <c:pt idx="31">
                    <c:v>2024</c:v>
                  </c:pt>
                  <c:pt idx="32">
                    <c:v>2024</c:v>
                  </c:pt>
                  <c:pt idx="33">
                    <c:v>2024</c:v>
                  </c:pt>
                  <c:pt idx="34">
                    <c:v>2024</c:v>
                  </c:pt>
                  <c:pt idx="35">
                    <c:v>2025</c:v>
                  </c:pt>
                  <c:pt idx="36">
                    <c:v>2025</c:v>
                  </c:pt>
                  <c:pt idx="37">
                    <c:v>2025</c:v>
                  </c:pt>
                </c:lvl>
              </c:multiLvlStrCache>
            </c:multiLvlStrRef>
          </c:cat>
          <c:val>
            <c:numRef>
              <c:f>'Agg Types w Bins and Years'!$J$3:$J$50</c:f>
              <c:numCache>
                <c:formatCode>General</c:formatCode>
                <c:ptCount val="48"/>
                <c:pt idx="2">
                  <c:v>0</c:v>
                </c:pt>
                <c:pt idx="3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5.2083333333333339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0.38080731150038083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12.987012987012985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1.4914243102162565</c:v>
                </c:pt>
                <c:pt idx="33">
                  <c:v>0</c:v>
                </c:pt>
                <c:pt idx="34">
                  <c:v>0</c:v>
                </c:pt>
                <c:pt idx="35">
                  <c:v>5.8783631019669906</c:v>
                </c:pt>
                <c:pt idx="36">
                  <c:v>2.834868887313962</c:v>
                </c:pt>
                <c:pt idx="37">
                  <c:v>5.1020408163265305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00D-4D95-A121-48BAE22D4816}"/>
            </c:ext>
          </c:extLst>
        </c:ser>
        <c:ser>
          <c:idx val="4"/>
          <c:order val="2"/>
          <c:tx>
            <c:strRef>
              <c:f>'Agg Types w Bins and Years'!$L$1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Years'!$A$3:$B$50</c:f>
              <c:multiLvlStrCache>
                <c:ptCount val="38"/>
                <c:lvl>
                  <c:pt idx="0">
                    <c:v>Late-Stage Pressure (Mar)</c:v>
                  </c:pt>
                  <c:pt idx="1">
                    <c:v>Breeding Season / Absence (Apr-Sep)</c:v>
                  </c:pt>
                  <c:pt idx="2">
                    <c:v>Early Fall Arrival (Oct)</c:v>
                  </c:pt>
                  <c:pt idx="3">
                    <c:v>Migratory Surge (Nov-Feb)</c:v>
                  </c:pt>
                  <c:pt idx="4">
                    <c:v>Late-Stage Pressure (Mar)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Migratory Surge (Nov-Feb)</c:v>
                  </c:pt>
                  <c:pt idx="8">
                    <c:v>Late-Stage Pressure (Mar)</c:v>
                  </c:pt>
                  <c:pt idx="9">
                    <c:v>Breeding Season / Absence (Apr-Sep)</c:v>
                  </c:pt>
                  <c:pt idx="10">
                    <c:v>Early Fall Arrival (Oct)</c:v>
                  </c:pt>
                  <c:pt idx="11">
                    <c:v>Migratory Surge (Nov-Feb)</c:v>
                  </c:pt>
                  <c:pt idx="12">
                    <c:v>Late-Stage Pressure (Mar)</c:v>
                  </c:pt>
                  <c:pt idx="13">
                    <c:v>Breeding Season / Absence (Apr-Sep)</c:v>
                  </c:pt>
                  <c:pt idx="14">
                    <c:v>Early Fall Arrival (Oct)</c:v>
                  </c:pt>
                  <c:pt idx="15">
                    <c:v>Migratory Surge (Nov-Feb)</c:v>
                  </c:pt>
                  <c:pt idx="16">
                    <c:v>Late-Stage Pressure (Mar)</c:v>
                  </c:pt>
                  <c:pt idx="17">
                    <c:v>Breeding Season / Absence (Apr-Sep)</c:v>
                  </c:pt>
                  <c:pt idx="18">
                    <c:v>Early Fall Arrival (Oct)</c:v>
                  </c:pt>
                  <c:pt idx="19">
                    <c:v>Migratory Surge (Nov-Feb)</c:v>
                  </c:pt>
                  <c:pt idx="20">
                    <c:v>Late-Stage Pressure (Mar)</c:v>
                  </c:pt>
                  <c:pt idx="21">
                    <c:v>Breeding Season / Absence (Apr-Sep)</c:v>
                  </c:pt>
                  <c:pt idx="22">
                    <c:v>Early Fall Arrival (Oct)</c:v>
                  </c:pt>
                  <c:pt idx="23">
                    <c:v>Migratory Surge (Nov-Feb)</c:v>
                  </c:pt>
                  <c:pt idx="24">
                    <c:v>Late-Stage Pressure (Mar)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Migratory Surge (Nov-Feb)</c:v>
                  </c:pt>
                  <c:pt idx="28">
                    <c:v>Late-Stage Pressure (Mar)</c:v>
                  </c:pt>
                  <c:pt idx="29">
                    <c:v>Breeding Season / Absence (Apr-Sep)</c:v>
                  </c:pt>
                  <c:pt idx="30">
                    <c:v>Early Fall Arrival (Oct)</c:v>
                  </c:pt>
                  <c:pt idx="31">
                    <c:v>Migratory Surge (Nov-Feb)</c:v>
                  </c:pt>
                  <c:pt idx="32">
                    <c:v>Late-Stage Pressure (Mar)</c:v>
                  </c:pt>
                  <c:pt idx="33">
                    <c:v>Breeding Season / Absence (Apr-Sep)</c:v>
                  </c:pt>
                  <c:pt idx="34">
                    <c:v>Early Fall Arrival (Oct)</c:v>
                  </c:pt>
                  <c:pt idx="35">
                    <c:v>Migratory Surge (Nov-Feb)</c:v>
                  </c:pt>
                  <c:pt idx="36">
                    <c:v>Late-Stage Pressure (Mar)</c:v>
                  </c:pt>
                  <c:pt idx="37">
                    <c:v>Breeding Season / Absence (Apr-Sep)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2017</c:v>
                  </c:pt>
                  <c:pt idx="4">
                    <c:v>2017</c:v>
                  </c:pt>
                  <c:pt idx="5">
                    <c:v>2017</c:v>
                  </c:pt>
                  <c:pt idx="6">
                    <c:v>2017</c:v>
                  </c:pt>
                  <c:pt idx="7">
                    <c:v>2018</c:v>
                  </c:pt>
                  <c:pt idx="8">
                    <c:v>2018</c:v>
                  </c:pt>
                  <c:pt idx="9">
                    <c:v>2018</c:v>
                  </c:pt>
                  <c:pt idx="10">
                    <c:v>2018</c:v>
                  </c:pt>
                  <c:pt idx="11">
                    <c:v>2019</c:v>
                  </c:pt>
                  <c:pt idx="12">
                    <c:v>2019</c:v>
                  </c:pt>
                  <c:pt idx="13">
                    <c:v>2019</c:v>
                  </c:pt>
                  <c:pt idx="14">
                    <c:v>2019</c:v>
                  </c:pt>
                  <c:pt idx="15">
                    <c:v>2020</c:v>
                  </c:pt>
                  <c:pt idx="16">
                    <c:v>2020</c:v>
                  </c:pt>
                  <c:pt idx="17">
                    <c:v>2020</c:v>
                  </c:pt>
                  <c:pt idx="18">
                    <c:v>2020</c:v>
                  </c:pt>
                  <c:pt idx="19">
                    <c:v>2021</c:v>
                  </c:pt>
                  <c:pt idx="20">
                    <c:v>2021</c:v>
                  </c:pt>
                  <c:pt idx="21">
                    <c:v>2021</c:v>
                  </c:pt>
                  <c:pt idx="22">
                    <c:v>2021</c:v>
                  </c:pt>
                  <c:pt idx="23">
                    <c:v>2022</c:v>
                  </c:pt>
                  <c:pt idx="24">
                    <c:v>2022</c:v>
                  </c:pt>
                  <c:pt idx="25">
                    <c:v>2022</c:v>
                  </c:pt>
                  <c:pt idx="26">
                    <c:v>2022</c:v>
                  </c:pt>
                  <c:pt idx="27">
                    <c:v>2023</c:v>
                  </c:pt>
                  <c:pt idx="28">
                    <c:v>2023</c:v>
                  </c:pt>
                  <c:pt idx="29">
                    <c:v>2023</c:v>
                  </c:pt>
                  <c:pt idx="30">
                    <c:v>2023</c:v>
                  </c:pt>
                  <c:pt idx="31">
                    <c:v>2024</c:v>
                  </c:pt>
                  <c:pt idx="32">
                    <c:v>2024</c:v>
                  </c:pt>
                  <c:pt idx="33">
                    <c:v>2024</c:v>
                  </c:pt>
                  <c:pt idx="34">
                    <c:v>2024</c:v>
                  </c:pt>
                  <c:pt idx="35">
                    <c:v>2025</c:v>
                  </c:pt>
                  <c:pt idx="36">
                    <c:v>2025</c:v>
                  </c:pt>
                  <c:pt idx="37">
                    <c:v>2025</c:v>
                  </c:pt>
                </c:lvl>
              </c:multiLvlStrCache>
            </c:multiLvlStrRef>
          </c:cat>
          <c:val>
            <c:numRef>
              <c:f>'Agg Types w Bins and Years'!$L$3:$L$50</c:f>
              <c:numCache>
                <c:formatCode>General</c:formatCode>
                <c:ptCount val="48"/>
                <c:pt idx="2">
                  <c:v>0</c:v>
                </c:pt>
                <c:pt idx="3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1.5485869144405733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0.47641734159123394</c:v>
                </c:pt>
                <c:pt idx="28">
                  <c:v>12.987012987012985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5.4261813248926067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0D-4D95-A121-48BAE22D4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"/>
        <c:overlap val="100"/>
        <c:axId val="1297173903"/>
        <c:axId val="1297185423"/>
      </c:barChart>
      <c:catAx>
        <c:axId val="1297173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97185423"/>
        <c:crosses val="autoZero"/>
        <c:auto val="1"/>
        <c:lblAlgn val="ctr"/>
        <c:lblOffset val="100"/>
        <c:noMultiLvlLbl val="0"/>
      </c:catAx>
      <c:valAx>
        <c:axId val="1297185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Aggression Events per 100 Survey Hours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971739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'Aggression Types w Bins'!$G$1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Migratory Surge 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Bins'!$G$2:$G$5</c:f>
              <c:numCache>
                <c:formatCode>General</c:formatCode>
                <c:ptCount val="4"/>
                <c:pt idx="0">
                  <c:v>2.377212718088042</c:v>
                </c:pt>
                <c:pt idx="1">
                  <c:v>0.22740193291642977</c:v>
                </c:pt>
                <c:pt idx="2">
                  <c:v>0.54061359643195028</c:v>
                </c:pt>
                <c:pt idx="3">
                  <c:v>0.9252120277563608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9B-454A-9BF0-35EAF29D693F}"/>
            </c:ext>
          </c:extLst>
        </c:ser>
        <c:ser>
          <c:idx val="1"/>
          <c:order val="1"/>
          <c:tx>
            <c:strRef>
              <c:f>'Aggression Types w Bins'!$I$1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Migratory Surge 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Bins'!$I$2:$I$5</c:f>
              <c:numCache>
                <c:formatCode>General</c:formatCode>
                <c:ptCount val="4"/>
                <c:pt idx="0">
                  <c:v>1.1037059048265909</c:v>
                </c:pt>
                <c:pt idx="1">
                  <c:v>1.137009664582149</c:v>
                </c:pt>
                <c:pt idx="2">
                  <c:v>0.21624543857278011</c:v>
                </c:pt>
                <c:pt idx="3">
                  <c:v>0.30840400925212025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9B-454A-9BF0-35EAF29D693F}"/>
            </c:ext>
          </c:extLst>
        </c:ser>
        <c:ser>
          <c:idx val="2"/>
          <c:order val="2"/>
          <c:tx>
            <c:strRef>
              <c:f>'Aggression Types w Bins'!$K$1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Migratory Surge 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Bins'!$K$2:$K$5</c:f>
              <c:numCache>
                <c:formatCode>General</c:formatCode>
                <c:ptCount val="4"/>
                <c:pt idx="0">
                  <c:v>1.2735068132614511</c:v>
                </c:pt>
                <c:pt idx="1">
                  <c:v>0.22740193291642977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9B-454A-9BF0-35EAF29D69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25553167"/>
        <c:axId val="961327568"/>
      </c:barChart>
      <c:catAx>
        <c:axId val="10255531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Seasonal Bin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327568"/>
        <c:crosses val="autoZero"/>
        <c:auto val="1"/>
        <c:lblAlgn val="ctr"/>
        <c:lblOffset val="100"/>
        <c:noMultiLvlLbl val="0"/>
      </c:catAx>
      <c:valAx>
        <c:axId val="961327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</a:t>
                </a:r>
                <a:r>
                  <a:rPr lang="en-US" baseline="0"/>
                  <a:t> Events per 100 Hours of OBservation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5531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Erie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3"/>
          <c:order val="3"/>
          <c:tx>
            <c:strRef>
              <c:f>'Aggression Types w Bins'!$N$1</c:f>
              <c:strCache>
                <c:ptCount val="1"/>
                <c:pt idx="0">
                  <c:v>OBE Count/ 100 Hrs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25400">
              <a:noFill/>
            </a:ln>
            <a:effectLst/>
          </c:spPr>
          <c:cat>
            <c:strRef>
              <c:f>'Aggression Types w Bins'!$A$2:$A$5</c:f>
              <c:strCache>
                <c:ptCount val="4"/>
                <c:pt idx="0">
                  <c:v>Migratory Surge 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Bins'!$N$2:$N$5</c:f>
              <c:numCache>
                <c:formatCode>General</c:formatCode>
                <c:ptCount val="4"/>
                <c:pt idx="0">
                  <c:v>4.8393258903935132</c:v>
                </c:pt>
                <c:pt idx="1">
                  <c:v>1.3644115974985787</c:v>
                </c:pt>
                <c:pt idx="2">
                  <c:v>0.81092039464792531</c:v>
                </c:pt>
                <c:pt idx="3">
                  <c:v>1.8504240555127216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7A-43F2-BEAF-2955909A4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477359"/>
        <c:axId val="265479279"/>
      </c:areaChart>
      <c:lineChart>
        <c:grouping val="standard"/>
        <c:varyColors val="0"/>
        <c:ser>
          <c:idx val="0"/>
          <c:order val="0"/>
          <c:tx>
            <c:strRef>
              <c:f>'Aggression Types w Bins'!$G$1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'Aggression Types w Bins'!$A$2:$A$5</c:f>
              <c:strCache>
                <c:ptCount val="4"/>
                <c:pt idx="0">
                  <c:v>Migratory Surge 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Bins'!$G$2:$G$5</c:f>
              <c:numCache>
                <c:formatCode>General</c:formatCode>
                <c:ptCount val="4"/>
                <c:pt idx="0">
                  <c:v>2.377212718088042</c:v>
                </c:pt>
                <c:pt idx="1">
                  <c:v>0.22740193291642977</c:v>
                </c:pt>
                <c:pt idx="2">
                  <c:v>0.54061359643195028</c:v>
                </c:pt>
                <c:pt idx="3">
                  <c:v>0.9252120277563608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7A-43F2-BEAF-2955909A4D15}"/>
            </c:ext>
          </c:extLst>
        </c:ser>
        <c:ser>
          <c:idx val="1"/>
          <c:order val="1"/>
          <c:tx>
            <c:strRef>
              <c:f>'Aggression Types w Bins'!$I$1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'Aggression Types w Bins'!$A$2:$A$5</c:f>
              <c:strCache>
                <c:ptCount val="4"/>
                <c:pt idx="0">
                  <c:v>Migratory Surge 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Bins'!$I$2:$I$5</c:f>
              <c:numCache>
                <c:formatCode>General</c:formatCode>
                <c:ptCount val="4"/>
                <c:pt idx="0">
                  <c:v>1.1037059048265909</c:v>
                </c:pt>
                <c:pt idx="1">
                  <c:v>1.137009664582149</c:v>
                </c:pt>
                <c:pt idx="2">
                  <c:v>0.21624543857278011</c:v>
                </c:pt>
                <c:pt idx="3">
                  <c:v>0.30840400925212025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7A-43F2-BEAF-2955909A4D15}"/>
            </c:ext>
          </c:extLst>
        </c:ser>
        <c:ser>
          <c:idx val="2"/>
          <c:order val="2"/>
          <c:tx>
            <c:strRef>
              <c:f>'Aggression Types w Bins'!$K$1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'Aggression Types w Bins'!$A$2:$A$5</c:f>
              <c:strCache>
                <c:ptCount val="4"/>
                <c:pt idx="0">
                  <c:v>Migratory Surge 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Bins'!$K$2:$K$5</c:f>
              <c:numCache>
                <c:formatCode>General</c:formatCode>
                <c:ptCount val="4"/>
                <c:pt idx="0">
                  <c:v>1.2735068132614511</c:v>
                </c:pt>
                <c:pt idx="1">
                  <c:v>0.22740193291642977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7A-43F2-BEAF-2955909A4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470639"/>
        <c:axId val="265480719"/>
      </c:lineChart>
      <c:catAx>
        <c:axId val="2654706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Seasonal Bin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5480719"/>
        <c:crosses val="autoZero"/>
        <c:auto val="1"/>
        <c:lblAlgn val="ctr"/>
        <c:lblOffset val="100"/>
        <c:noMultiLvlLbl val="0"/>
      </c:catAx>
      <c:valAx>
        <c:axId val="265480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Aggression</a:t>
                </a:r>
                <a:r>
                  <a:rPr lang="en-US" baseline="0">
                    <a:solidFill>
                      <a:sysClr val="windowText" lastClr="000000"/>
                    </a:solidFill>
                  </a:rPr>
                  <a:t> Events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5470639"/>
        <c:crosses val="autoZero"/>
        <c:crossBetween val="between"/>
      </c:valAx>
      <c:valAx>
        <c:axId val="26547927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OBE 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5477359"/>
        <c:crosses val="max"/>
        <c:crossBetween val="between"/>
      </c:valAx>
      <c:catAx>
        <c:axId val="26547735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6547927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'Aggression Types per 100 Hours'!$G$1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Hours'!$A$2:$A$11</c15:sqref>
                  </c15:fullRef>
                </c:ext>
              </c:extLst>
              <c:f>'Aggression Types per 100 Hours'!$A$5:$A$11</c:f>
              <c:numCache>
                <c:formatCode>General</c:formatCode>
                <c:ptCount val="7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Hours'!$G$2:$G$11</c15:sqref>
                  </c15:fullRef>
                </c:ext>
              </c:extLst>
              <c:f>'Aggression Types per 100 Hours'!$G$5:$G$11</c:f>
              <c:numCache>
                <c:formatCode>General</c:formatCode>
                <c:ptCount val="7"/>
                <c:pt idx="0">
                  <c:v>0.47130906091669611</c:v>
                </c:pt>
                <c:pt idx="1">
                  <c:v>0.95823684420665955</c:v>
                </c:pt>
                <c:pt idx="2">
                  <c:v>1.5176151761517616</c:v>
                </c:pt>
                <c:pt idx="3">
                  <c:v>0</c:v>
                </c:pt>
                <c:pt idx="4">
                  <c:v>0.28930999566035004</c:v>
                </c:pt>
                <c:pt idx="5">
                  <c:v>1.3198152258683786</c:v>
                </c:pt>
                <c:pt idx="6">
                  <c:v>3.9942938659058487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26-4B85-AE23-1B43633D4142}"/>
            </c:ext>
          </c:extLst>
        </c:ser>
        <c:ser>
          <c:idx val="2"/>
          <c:order val="1"/>
          <c:tx>
            <c:strRef>
              <c:f>'Aggression Types per 100 Hours'!$I$1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Hours'!$A$2:$A$11</c15:sqref>
                  </c15:fullRef>
                </c:ext>
              </c:extLst>
              <c:f>'Aggression Types per 100 Hours'!$A$5:$A$11</c:f>
              <c:numCache>
                <c:formatCode>General</c:formatCode>
                <c:ptCount val="7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Hours'!$I$2:$I$11</c15:sqref>
                  </c15:fullRef>
                </c:ext>
              </c:extLst>
              <c:f>'Aggression Types per 100 Hours'!$I$5:$I$11</c:f>
              <c:numCache>
                <c:formatCode>General</c:formatCode>
                <c:ptCount val="7"/>
                <c:pt idx="0">
                  <c:v>0.23565453045834805</c:v>
                </c:pt>
                <c:pt idx="1">
                  <c:v>0</c:v>
                </c:pt>
                <c:pt idx="2">
                  <c:v>0.21680216802168023</c:v>
                </c:pt>
                <c:pt idx="3">
                  <c:v>0</c:v>
                </c:pt>
                <c:pt idx="4">
                  <c:v>0.14465499783017502</c:v>
                </c:pt>
                <c:pt idx="5">
                  <c:v>0.23996640470334155</c:v>
                </c:pt>
                <c:pt idx="6">
                  <c:v>5.1355206847360915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26-4B85-AE23-1B43633D4142}"/>
            </c:ext>
          </c:extLst>
        </c:ser>
        <c:ser>
          <c:idx val="3"/>
          <c:order val="2"/>
          <c:tx>
            <c:strRef>
              <c:f>'Aggression Types per 100 Hours'!$K$1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Hours'!$A$2:$A$11</c15:sqref>
                  </c15:fullRef>
                </c:ext>
              </c:extLst>
              <c:f>'Aggression Types per 100 Hours'!$A$5:$A$11</c:f>
              <c:numCache>
                <c:formatCode>General</c:formatCode>
                <c:ptCount val="7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Hours'!$K$2:$K$11</c15:sqref>
                  </c15:fullRef>
                </c:ext>
              </c:extLst>
              <c:f>'Aggression Types per 100 Hours'!$K$5:$K$11</c:f>
              <c:numCache>
                <c:formatCode>General</c:formatCode>
                <c:ptCount val="7"/>
                <c:pt idx="0">
                  <c:v>0.47130906091669611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0.28930999566035004</c:v>
                </c:pt>
                <c:pt idx="5">
                  <c:v>0</c:v>
                </c:pt>
                <c:pt idx="6">
                  <c:v>3.4236804564907275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26-4B85-AE23-1B43633D41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4209328"/>
        <c:axId val="610494928"/>
      </c:barChart>
      <c:catAx>
        <c:axId val="954209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0494928"/>
        <c:crosses val="autoZero"/>
        <c:auto val="1"/>
        <c:lblAlgn val="ctr"/>
        <c:lblOffset val="100"/>
        <c:noMultiLvlLbl val="0"/>
      </c:catAx>
      <c:valAx>
        <c:axId val="610494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Events</a:t>
                </a:r>
                <a:r>
                  <a:rPr lang="en-US" baseline="0"/>
                  <a:t> per 100 Hours of Observation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4209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Aggression</a:t>
            </a:r>
            <a:r>
              <a:rPr lang="en-US" sz="1200" baseline="0">
                <a:solidFill>
                  <a:sysClr val="windowText" lastClr="000000"/>
                </a:solidFill>
              </a:rPr>
              <a:t> Types Vs. OBE Counts per 100 Survey Hours</a:t>
            </a:r>
            <a:endParaRPr lang="en-US" sz="120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3"/>
          <c:order val="3"/>
          <c:tx>
            <c:strRef>
              <c:f>'Aggression Types per 100 Hours'!$N$1</c:f>
              <c:strCache>
                <c:ptCount val="1"/>
                <c:pt idx="0">
                  <c:v>OBE Count/100 Hrs</c:v>
                </c:pt>
              </c:strCache>
            </c:strRef>
          </c:tx>
          <c:spPr>
            <a:solidFill>
              <a:srgbClr val="D9D9D9"/>
            </a:solidFill>
            <a:ln>
              <a:noFill/>
            </a:ln>
            <a:effectLst/>
          </c:spPr>
          <c:cat>
            <c:numRef>
              <c:f>'Aggression Types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'Aggression Types per 100 Hours'!$N$2:$N$11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1.8852362436667844</c:v>
                </c:pt>
                <c:pt idx="4">
                  <c:v>1.4373552663099893</c:v>
                </c:pt>
                <c:pt idx="5">
                  <c:v>1.9512195121951219</c:v>
                </c:pt>
                <c:pt idx="6">
                  <c:v>2.1424745581146225</c:v>
                </c:pt>
                <c:pt idx="7">
                  <c:v>0.86792998698105006</c:v>
                </c:pt>
                <c:pt idx="8">
                  <c:v>1.9197312376267324</c:v>
                </c:pt>
                <c:pt idx="9">
                  <c:v>9.1298145506419406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12-4B75-A666-D235DE09B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6202975"/>
        <c:axId val="816191455"/>
      </c:areaChart>
      <c:lineChart>
        <c:grouping val="standard"/>
        <c:varyColors val="0"/>
        <c:ser>
          <c:idx val="0"/>
          <c:order val="0"/>
          <c:tx>
            <c:strRef>
              <c:f>'Aggression Types per 100 Hours'!$G$1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'Aggression Types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'Aggression Types per 100 Hours'!$G$2:$G$11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0.47130906091669611</c:v>
                </c:pt>
                <c:pt idx="4">
                  <c:v>0.95823684420665955</c:v>
                </c:pt>
                <c:pt idx="5">
                  <c:v>1.5176151761517616</c:v>
                </c:pt>
                <c:pt idx="6">
                  <c:v>0</c:v>
                </c:pt>
                <c:pt idx="7">
                  <c:v>0.28930999566035004</c:v>
                </c:pt>
                <c:pt idx="8">
                  <c:v>1.3198152258683786</c:v>
                </c:pt>
                <c:pt idx="9">
                  <c:v>3.9942938659058487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12-4B75-A666-D235DE09BE31}"/>
            </c:ext>
          </c:extLst>
        </c:ser>
        <c:ser>
          <c:idx val="1"/>
          <c:order val="1"/>
          <c:tx>
            <c:strRef>
              <c:f>'Aggression Types per 100 Hours'!$I$1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'Aggression Types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'Aggression Types per 100 Hours'!$I$2:$I$11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0.23565453045834805</c:v>
                </c:pt>
                <c:pt idx="4">
                  <c:v>0</c:v>
                </c:pt>
                <c:pt idx="5">
                  <c:v>0.21680216802168023</c:v>
                </c:pt>
                <c:pt idx="6">
                  <c:v>0</c:v>
                </c:pt>
                <c:pt idx="7">
                  <c:v>0.14465499783017502</c:v>
                </c:pt>
                <c:pt idx="8">
                  <c:v>0.23996640470334155</c:v>
                </c:pt>
                <c:pt idx="9">
                  <c:v>5.1355206847360915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12-4B75-A666-D235DE09BE31}"/>
            </c:ext>
          </c:extLst>
        </c:ser>
        <c:ser>
          <c:idx val="2"/>
          <c:order val="2"/>
          <c:tx>
            <c:strRef>
              <c:f>'Aggression Types per 100 Hours'!$K$1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'Aggression Types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'Aggression Types per 100 Hours'!$K$2:$K$11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0.47130906091669611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0.28930999566035004</c:v>
                </c:pt>
                <c:pt idx="8">
                  <c:v>0</c:v>
                </c:pt>
                <c:pt idx="9">
                  <c:v>3.4236804564907275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12-4B75-A666-D235DE09B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9685279"/>
        <c:axId val="1305457055"/>
      </c:lineChart>
      <c:catAx>
        <c:axId val="6296852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5457055"/>
        <c:crosses val="autoZero"/>
        <c:auto val="1"/>
        <c:lblAlgn val="ctr"/>
        <c:lblOffset val="100"/>
        <c:noMultiLvlLbl val="0"/>
      </c:catAx>
      <c:valAx>
        <c:axId val="1305457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</a:t>
                </a:r>
                <a:r>
                  <a:rPr lang="en-US" baseline="0"/>
                  <a:t> of Aggression Events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685279"/>
        <c:crosses val="autoZero"/>
        <c:crossBetween val="between"/>
      </c:valAx>
      <c:valAx>
        <c:axId val="81619145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OBE</a:t>
                </a:r>
                <a:r>
                  <a:rPr lang="en-US" baseline="0"/>
                  <a:t> Counts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202975"/>
        <c:crosses val="max"/>
        <c:crossBetween val="between"/>
      </c:valAx>
      <c:catAx>
        <c:axId val="81620297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1619145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05314960629921"/>
          <c:y val="5.0056882821387941E-2"/>
          <c:w val="0.81016907261592297"/>
          <c:h val="0.748244336352153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'Total Aggression per 100 Hours'!$E$1</c:f>
              <c:strCache>
                <c:ptCount val="1"/>
                <c:pt idx="0">
                  <c:v>Aggression Events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'Total Aggression per 100 Hours'!$A$2:$A$11</c15:sqref>
                  </c15:fullRef>
                </c:ext>
              </c:extLst>
              <c:f>'Total Aggression per 100 Hours'!$A$5:$A$11</c:f>
              <c:numCache>
                <c:formatCode>General</c:formatCode>
                <c:ptCount val="7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'Total Aggression per 100 Hours'!$E$2:$E$11</c15:sqref>
                  </c15:fullRef>
                </c:ext>
              </c:extLst>
              <c:f>'Total Aggression per 100 Hours'!$E$5:$E$11</c:f>
              <c:numCache>
                <c:formatCode>General</c:formatCode>
                <c:ptCount val="7"/>
                <c:pt idx="0">
                  <c:v>1.1782726522917404</c:v>
                </c:pt>
                <c:pt idx="1">
                  <c:v>1.1179429849077696</c:v>
                </c:pt>
                <c:pt idx="2">
                  <c:v>1.9512195121951219</c:v>
                </c:pt>
                <c:pt idx="3">
                  <c:v>0</c:v>
                </c:pt>
                <c:pt idx="4">
                  <c:v>0.72327498915087507</c:v>
                </c:pt>
                <c:pt idx="5">
                  <c:v>1.679764832923391</c:v>
                </c:pt>
                <c:pt idx="6">
                  <c:v>12.553495007132668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CE-4E87-B98C-5FD04B827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1352783"/>
        <c:axId val="1201364783"/>
      </c:barChart>
      <c:catAx>
        <c:axId val="120135278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1364783"/>
        <c:crosses val="autoZero"/>
        <c:auto val="1"/>
        <c:lblAlgn val="ctr"/>
        <c:lblOffset val="100"/>
        <c:noMultiLvlLbl val="0"/>
      </c:catAx>
      <c:valAx>
        <c:axId val="1201364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</a:t>
                </a:r>
                <a:r>
                  <a:rPr lang="en-US" baseline="0"/>
                  <a:t> Events per 100 Hours of Observation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13527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Erie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'Total Aggression per 100 Hours'!$E$1</c:f>
              <c:strCache>
                <c:ptCount val="1"/>
                <c:pt idx="0">
                  <c:v>Aggression Events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'Total Aggression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'Total Aggression per 100 Hours'!$E$2:$E$11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1.1782726522917404</c:v>
                </c:pt>
                <c:pt idx="4">
                  <c:v>1.1179429849077696</c:v>
                </c:pt>
                <c:pt idx="5">
                  <c:v>1.9512195121951219</c:v>
                </c:pt>
                <c:pt idx="6">
                  <c:v>0</c:v>
                </c:pt>
                <c:pt idx="7">
                  <c:v>0.72327498915087507</c:v>
                </c:pt>
                <c:pt idx="8">
                  <c:v>1.679764832923391</c:v>
                </c:pt>
                <c:pt idx="9">
                  <c:v>12.553495007132668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5-4D53-9A8E-9504B22D6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7044335"/>
        <c:axId val="747044815"/>
      </c:lineChart>
      <c:lineChart>
        <c:grouping val="standard"/>
        <c:varyColors val="0"/>
        <c:ser>
          <c:idx val="2"/>
          <c:order val="1"/>
          <c:tx>
            <c:strRef>
              <c:f>'Total Aggression per 100 Hours'!$H$1</c:f>
              <c:strCache>
                <c:ptCount val="1"/>
                <c:pt idx="0">
                  <c:v>OBE Count 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'Total Aggression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'Total Aggression per 100 Hours'!$H$2:$H$11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1.8852362436667844</c:v>
                </c:pt>
                <c:pt idx="4">
                  <c:v>1.4373552663099893</c:v>
                </c:pt>
                <c:pt idx="5">
                  <c:v>1.9512195121951219</c:v>
                </c:pt>
                <c:pt idx="6">
                  <c:v>2.1424745581146225</c:v>
                </c:pt>
                <c:pt idx="7">
                  <c:v>0.86792998698105006</c:v>
                </c:pt>
                <c:pt idx="8">
                  <c:v>1.9197312376267324</c:v>
                </c:pt>
                <c:pt idx="9">
                  <c:v>9.1298145506419406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5-4D53-9A8E-9504B22D6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5022607"/>
        <c:axId val="1715022127"/>
      </c:lineChart>
      <c:catAx>
        <c:axId val="74704433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7044815"/>
        <c:crosses val="autoZero"/>
        <c:auto val="1"/>
        <c:lblAlgn val="ctr"/>
        <c:lblOffset val="100"/>
        <c:noMultiLvlLbl val="0"/>
      </c:catAx>
      <c:valAx>
        <c:axId val="747044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7044335"/>
        <c:crosses val="autoZero"/>
        <c:crossBetween val="between"/>
      </c:valAx>
      <c:valAx>
        <c:axId val="1715022127"/>
        <c:scaling>
          <c:orientation val="minMax"/>
          <c:max val="12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OBE Counts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5022607"/>
        <c:crosses val="max"/>
        <c:crossBetween val="between"/>
      </c:valAx>
      <c:catAx>
        <c:axId val="171502260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1502212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196850</xdr:colOff>
      <xdr:row>13</xdr:row>
      <xdr:rowOff>44450</xdr:rowOff>
    </xdr:from>
    <xdr:to>
      <xdr:col>23</xdr:col>
      <xdr:colOff>574674</xdr:colOff>
      <xdr:row>33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CA476BB-9309-AB40-464F-B41F15B830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904875</xdr:colOff>
      <xdr:row>7</xdr:row>
      <xdr:rowOff>138112</xdr:rowOff>
    </xdr:from>
    <xdr:to>
      <xdr:col>8</xdr:col>
      <xdr:colOff>1171575</xdr:colOff>
      <xdr:row>22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AC7822-518E-4B78-14DF-A0F610FC78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465137</xdr:colOff>
      <xdr:row>7</xdr:row>
      <xdr:rowOff>122237</xdr:rowOff>
    </xdr:from>
    <xdr:to>
      <xdr:col>15</xdr:col>
      <xdr:colOff>303212</xdr:colOff>
      <xdr:row>22</xdr:row>
      <xdr:rowOff>150812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1AB4880-FB19-D94B-1A3A-545790EF2E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644525</xdr:colOff>
      <xdr:row>14</xdr:row>
      <xdr:rowOff>131762</xdr:rowOff>
    </xdr:from>
    <xdr:to>
      <xdr:col>10</xdr:col>
      <xdr:colOff>504825</xdr:colOff>
      <xdr:row>29</xdr:row>
      <xdr:rowOff>153987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B0D906-BAEA-185D-CE08-2517E0EC43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682624</xdr:colOff>
      <xdr:row>14</xdr:row>
      <xdr:rowOff>66674</xdr:rowOff>
    </xdr:from>
    <xdr:to>
      <xdr:col>6</xdr:col>
      <xdr:colOff>82549</xdr:colOff>
      <xdr:row>30</xdr:row>
      <xdr:rowOff>63499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2F5B7BA-73B1-6E54-4DFD-F6E1F49F33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384175</xdr:colOff>
      <xdr:row>0</xdr:row>
      <xdr:rowOff>347662</xdr:rowOff>
    </xdr:from>
    <xdr:to>
      <xdr:col>17</xdr:col>
      <xdr:colOff>79375</xdr:colOff>
      <xdr:row>15</xdr:row>
      <xdr:rowOff>7937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7ED8063-1609-3F83-D8AB-19E11BEA10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758824</xdr:colOff>
      <xdr:row>13</xdr:row>
      <xdr:rowOff>44450</xdr:rowOff>
    </xdr:from>
    <xdr:to>
      <xdr:col>7</xdr:col>
      <xdr:colOff>31749</xdr:colOff>
      <xdr:row>29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32F4F0-038A-0A26-189B-3287FF67CD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lly Anderson" refreshedDate="45828.569315046298" createdVersion="8" refreshedVersion="8" minRefreshableVersion="3" recordCount="113" xr:uid="{595BD332-7351-4B6C-B8D0-F60A09F32E42}">
  <cacheSource type="worksheet">
    <worksheetSource ref="A1:L1048576" sheet="Original Data"/>
  </cacheSource>
  <cacheFields count="11">
    <cacheField name="Year" numFmtId="0">
      <sharedItems containsString="0" containsBlank="1" containsNumber="1" containsInteger="1" minValue="2016" maxValue="2025" count="11">
        <n v="2016"/>
        <n v="2017"/>
        <n v="2018"/>
        <n v="2019"/>
        <n v="2020"/>
        <n v="2021"/>
        <n v="2022"/>
        <n v="2023"/>
        <n v="2024"/>
        <n v="2025"/>
        <m/>
      </sharedItems>
    </cacheField>
    <cacheField name="Month Name" numFmtId="0">
      <sharedItems containsBlank="1"/>
    </cacheField>
    <cacheField name="FRNBES Seasonal Bin" numFmtId="0">
      <sharedItems containsBlank="1" count="5">
        <s v="Migratory Surge (Nov-Feb)"/>
        <s v="Late-Stage Pressure (Mar)"/>
        <s v="Breeding Season / Absence (Apr-Sep)"/>
        <s v="Early Fall Arrival (Oct)"/>
        <m/>
      </sharedItems>
    </cacheField>
    <cacheField name="Total Survey Minutes" numFmtId="1">
      <sharedItems containsString="0" containsBlank="1" containsNumber="1" containsInteger="1" minValue="0" maxValue="10305"/>
    </cacheField>
    <cacheField name="Survey Hours" numFmtId="0">
      <sharedItems containsString="0" containsBlank="1" containsNumber="1" minValue="0" maxValue="171.75"/>
    </cacheField>
    <cacheField name="OBE Count" numFmtId="1">
      <sharedItems containsString="0" containsBlank="1" containsNumber="1" containsInteger="1" minValue="0" maxValue="18"/>
    </cacheField>
    <cacheField name="OBE per Hour" numFmtId="2">
      <sharedItems containsBlank="1" containsMixedTypes="1" containsNumber="1" minValue="0" maxValue="0.25974025974025972"/>
    </cacheField>
    <cacheField name="# Aggression Events" numFmtId="0">
      <sharedItems containsString="0" containsBlank="1" containsNumber="1" containsInteger="1" minValue="0" maxValue="20"/>
    </cacheField>
    <cacheField name="Sum of Non-Territorial Aggression (&lt;6)" numFmtId="0">
      <sharedItems containsString="0" containsBlank="1" containsNumber="1" containsInteger="1" minValue="0" maxValue="8"/>
    </cacheField>
    <cacheField name="Sum of Territorial Aggression (6-7)" numFmtId="0">
      <sharedItems containsString="0" containsBlank="1" containsNumber="1" containsInteger="1" minValue="0" maxValue="8"/>
    </cacheField>
    <cacheField name="Sum of Severe Aggression (&gt;7)" numFmtId="0">
      <sharedItems containsString="0" containsBlank="1" containsNumber="1" containsInteger="1" minValue="0" maxValue="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3">
  <r>
    <x v="0"/>
    <s v="Jan"/>
    <x v="0"/>
    <n v="0"/>
    <n v="0"/>
    <n v="0"/>
    <s v="ND"/>
    <n v="0"/>
    <n v="0"/>
    <n v="0"/>
    <n v="0"/>
  </r>
  <r>
    <x v="0"/>
    <s v="Feb"/>
    <x v="0"/>
    <n v="0"/>
    <n v="0"/>
    <n v="0"/>
    <s v="ND"/>
    <n v="0"/>
    <n v="0"/>
    <n v="0"/>
    <n v="0"/>
  </r>
  <r>
    <x v="0"/>
    <s v="Mar"/>
    <x v="1"/>
    <n v="0"/>
    <n v="0"/>
    <n v="0"/>
    <s v="ND"/>
    <n v="0"/>
    <n v="0"/>
    <n v="0"/>
    <n v="0"/>
  </r>
  <r>
    <x v="0"/>
    <s v="Apr"/>
    <x v="2"/>
    <n v="0"/>
    <n v="0"/>
    <n v="0"/>
    <s v="ND"/>
    <n v="0"/>
    <n v="0"/>
    <n v="0"/>
    <n v="0"/>
  </r>
  <r>
    <x v="0"/>
    <s v="May"/>
    <x v="2"/>
    <n v="0"/>
    <n v="0"/>
    <n v="0"/>
    <s v="ND"/>
    <n v="0"/>
    <n v="0"/>
    <n v="0"/>
    <n v="0"/>
  </r>
  <r>
    <x v="0"/>
    <s v="Jun"/>
    <x v="2"/>
    <n v="0"/>
    <n v="0"/>
    <n v="0"/>
    <s v="ND"/>
    <n v="0"/>
    <n v="0"/>
    <n v="0"/>
    <n v="0"/>
  </r>
  <r>
    <x v="0"/>
    <s v="Jul"/>
    <x v="2"/>
    <n v="0"/>
    <n v="0"/>
    <n v="0"/>
    <s v="ND"/>
    <n v="0"/>
    <n v="0"/>
    <n v="0"/>
    <n v="0"/>
  </r>
  <r>
    <x v="0"/>
    <s v="Aug"/>
    <x v="2"/>
    <n v="0"/>
    <n v="0"/>
    <n v="0"/>
    <s v="ND"/>
    <n v="0"/>
    <n v="0"/>
    <n v="0"/>
    <n v="0"/>
  </r>
  <r>
    <x v="0"/>
    <s v="Sep"/>
    <x v="2"/>
    <n v="0"/>
    <n v="0"/>
    <n v="0"/>
    <s v="ND"/>
    <n v="0"/>
    <n v="0"/>
    <n v="0"/>
    <n v="0"/>
  </r>
  <r>
    <x v="0"/>
    <s v="Oct"/>
    <x v="3"/>
    <n v="180"/>
    <n v="3"/>
    <n v="0"/>
    <n v="0"/>
    <n v="0"/>
    <n v="0"/>
    <n v="0"/>
    <n v="0"/>
  </r>
  <r>
    <x v="0"/>
    <s v="Nov"/>
    <x v="0"/>
    <n v="360"/>
    <n v="6"/>
    <n v="0"/>
    <n v="0"/>
    <n v="0"/>
    <n v="0"/>
    <n v="0"/>
    <n v="0"/>
  </r>
  <r>
    <x v="0"/>
    <s v="Dec"/>
    <x v="0"/>
    <n v="360"/>
    <n v="6"/>
    <n v="0"/>
    <n v="0"/>
    <n v="0"/>
    <n v="0"/>
    <n v="0"/>
    <n v="0"/>
  </r>
  <r>
    <x v="1"/>
    <s v="Jan"/>
    <x v="0"/>
    <n v="360"/>
    <n v="6"/>
    <n v="0"/>
    <n v="0"/>
    <n v="0"/>
    <n v="0"/>
    <n v="0"/>
    <n v="0"/>
  </r>
  <r>
    <x v="1"/>
    <s v="Feb"/>
    <x v="0"/>
    <n v="360"/>
    <n v="6"/>
    <n v="0"/>
    <n v="0"/>
    <n v="0"/>
    <n v="0"/>
    <n v="0"/>
    <n v="0"/>
  </r>
  <r>
    <x v="1"/>
    <s v="Mar"/>
    <x v="1"/>
    <n v="0"/>
    <n v="0"/>
    <n v="0"/>
    <s v="ND"/>
    <n v="0"/>
    <n v="0"/>
    <n v="0"/>
    <n v="0"/>
  </r>
  <r>
    <x v="1"/>
    <s v="Apr"/>
    <x v="2"/>
    <n v="0"/>
    <n v="0"/>
    <n v="0"/>
    <s v="ND"/>
    <n v="0"/>
    <n v="0"/>
    <n v="0"/>
    <n v="0"/>
  </r>
  <r>
    <x v="1"/>
    <s v="May"/>
    <x v="2"/>
    <n v="0"/>
    <n v="0"/>
    <n v="0"/>
    <s v="ND"/>
    <n v="0"/>
    <n v="0"/>
    <n v="0"/>
    <n v="0"/>
  </r>
  <r>
    <x v="1"/>
    <s v="Jun"/>
    <x v="2"/>
    <n v="0"/>
    <n v="0"/>
    <n v="0"/>
    <s v="ND"/>
    <n v="0"/>
    <n v="0"/>
    <n v="0"/>
    <n v="0"/>
  </r>
  <r>
    <x v="1"/>
    <s v="Jul"/>
    <x v="2"/>
    <n v="0"/>
    <n v="0"/>
    <n v="0"/>
    <s v="ND"/>
    <n v="0"/>
    <n v="0"/>
    <n v="0"/>
    <n v="0"/>
  </r>
  <r>
    <x v="1"/>
    <s v="Aug"/>
    <x v="2"/>
    <n v="0"/>
    <n v="0"/>
    <n v="0"/>
    <s v="ND"/>
    <n v="0"/>
    <n v="0"/>
    <n v="0"/>
    <n v="0"/>
  </r>
  <r>
    <x v="1"/>
    <s v="Sep"/>
    <x v="2"/>
    <n v="0"/>
    <n v="0"/>
    <n v="0"/>
    <s v="ND"/>
    <n v="0"/>
    <n v="0"/>
    <n v="0"/>
    <n v="0"/>
  </r>
  <r>
    <x v="1"/>
    <s v="Oct"/>
    <x v="3"/>
    <n v="486"/>
    <n v="8.1"/>
    <n v="0"/>
    <n v="0"/>
    <n v="0"/>
    <n v="0"/>
    <n v="0"/>
    <n v="0"/>
  </r>
  <r>
    <x v="1"/>
    <s v="Nov"/>
    <x v="0"/>
    <n v="486"/>
    <n v="8.1"/>
    <n v="0"/>
    <n v="0"/>
    <n v="0"/>
    <n v="0"/>
    <n v="0"/>
    <n v="0"/>
  </r>
  <r>
    <x v="1"/>
    <s v="Dec"/>
    <x v="0"/>
    <n v="585"/>
    <n v="9.75"/>
    <n v="0"/>
    <n v="0"/>
    <n v="0"/>
    <n v="0"/>
    <n v="0"/>
    <n v="0"/>
  </r>
  <r>
    <x v="2"/>
    <s v="Jan"/>
    <x v="0"/>
    <n v="480"/>
    <n v="8"/>
    <n v="0"/>
    <n v="0"/>
    <n v="0"/>
    <n v="0"/>
    <n v="0"/>
    <n v="0"/>
  </r>
  <r>
    <x v="2"/>
    <s v="Feb"/>
    <x v="0"/>
    <n v="183"/>
    <n v="3.05"/>
    <n v="0"/>
    <n v="0"/>
    <n v="0"/>
    <n v="0"/>
    <n v="0"/>
    <n v="0"/>
  </r>
  <r>
    <x v="2"/>
    <s v="Mar"/>
    <x v="1"/>
    <n v="552"/>
    <n v="9.1999999999999993"/>
    <n v="0"/>
    <n v="0"/>
    <n v="0"/>
    <n v="0"/>
    <n v="0"/>
    <n v="0"/>
  </r>
  <r>
    <x v="2"/>
    <s v="Apr"/>
    <x v="2"/>
    <n v="360"/>
    <n v="6"/>
    <n v="0"/>
    <n v="0"/>
    <n v="0"/>
    <n v="0"/>
    <n v="0"/>
    <n v="0"/>
  </r>
  <r>
    <x v="2"/>
    <s v="May"/>
    <x v="2"/>
    <n v="546"/>
    <n v="9.1"/>
    <n v="0"/>
    <n v="0"/>
    <n v="0"/>
    <n v="0"/>
    <n v="0"/>
    <n v="0"/>
  </r>
  <r>
    <x v="2"/>
    <s v="Jun"/>
    <x v="2"/>
    <n v="1830"/>
    <n v="30.5"/>
    <n v="0"/>
    <n v="0"/>
    <n v="0"/>
    <n v="0"/>
    <n v="0"/>
    <n v="0"/>
  </r>
  <r>
    <x v="2"/>
    <s v="Jul"/>
    <x v="2"/>
    <n v="2040"/>
    <n v="34"/>
    <n v="0"/>
    <n v="0"/>
    <n v="0"/>
    <n v="0"/>
    <n v="0"/>
    <n v="0"/>
  </r>
  <r>
    <x v="2"/>
    <s v="Aug"/>
    <x v="2"/>
    <n v="993"/>
    <n v="16.55"/>
    <n v="0"/>
    <n v="0"/>
    <n v="0"/>
    <n v="0"/>
    <n v="0"/>
    <n v="0"/>
  </r>
  <r>
    <x v="2"/>
    <s v="Sep"/>
    <x v="2"/>
    <n v="270"/>
    <n v="4.5"/>
    <n v="0"/>
    <n v="0"/>
    <n v="0"/>
    <n v="0"/>
    <n v="0"/>
    <n v="0"/>
  </r>
  <r>
    <x v="2"/>
    <s v="Oct"/>
    <x v="3"/>
    <n v="1026"/>
    <n v="17.100000000000001"/>
    <n v="0"/>
    <n v="0"/>
    <n v="0"/>
    <n v="0"/>
    <n v="0"/>
    <n v="0"/>
  </r>
  <r>
    <x v="2"/>
    <s v="Nov"/>
    <x v="0"/>
    <n v="795"/>
    <n v="13.25"/>
    <n v="0"/>
    <n v="0"/>
    <n v="0"/>
    <n v="0"/>
    <n v="0"/>
    <n v="0"/>
  </r>
  <r>
    <x v="2"/>
    <s v="Dec"/>
    <x v="0"/>
    <n v="822"/>
    <n v="13.7"/>
    <n v="0"/>
    <n v="0"/>
    <n v="0"/>
    <n v="0"/>
    <n v="0"/>
    <n v="0"/>
  </r>
  <r>
    <x v="3"/>
    <s v="Jan"/>
    <x v="0"/>
    <n v="1899"/>
    <n v="31.65"/>
    <n v="0"/>
    <n v="0"/>
    <n v="0"/>
    <n v="0"/>
    <n v="0"/>
    <n v="0"/>
  </r>
  <r>
    <x v="3"/>
    <s v="Feb"/>
    <x v="0"/>
    <n v="2718"/>
    <n v="45.3"/>
    <n v="6"/>
    <n v="0.13245033112582782"/>
    <n v="3"/>
    <n v="1"/>
    <n v="0"/>
    <n v="2"/>
  </r>
  <r>
    <x v="3"/>
    <s v="Mar"/>
    <x v="1"/>
    <n v="2205"/>
    <n v="36.75"/>
    <n v="0"/>
    <n v="0"/>
    <n v="0"/>
    <n v="0"/>
    <n v="0"/>
    <n v="0"/>
  </r>
  <r>
    <x v="3"/>
    <s v="Apr"/>
    <x v="2"/>
    <n v="2850"/>
    <n v="47.5"/>
    <n v="0"/>
    <n v="0"/>
    <n v="0"/>
    <n v="0"/>
    <n v="0"/>
    <n v="0"/>
  </r>
  <r>
    <x v="3"/>
    <s v="May"/>
    <x v="2"/>
    <n v="3804"/>
    <n v="63.4"/>
    <n v="0"/>
    <n v="0"/>
    <n v="0"/>
    <n v="0"/>
    <n v="0"/>
    <n v="0"/>
  </r>
  <r>
    <x v="3"/>
    <s v="Jun"/>
    <x v="2"/>
    <n v="3216"/>
    <n v="53.6"/>
    <n v="0"/>
    <n v="0"/>
    <n v="0"/>
    <n v="0"/>
    <n v="0"/>
    <n v="0"/>
  </r>
  <r>
    <x v="3"/>
    <s v="Jul"/>
    <x v="2"/>
    <n v="3222"/>
    <n v="53.7"/>
    <n v="1"/>
    <n v="1.8621973929236497E-2"/>
    <n v="1"/>
    <n v="1"/>
    <n v="0"/>
    <n v="0"/>
  </r>
  <r>
    <x v="3"/>
    <s v="Aug"/>
    <x v="2"/>
    <n v="891"/>
    <n v="14.85"/>
    <n v="0"/>
    <n v="0"/>
    <n v="0"/>
    <n v="0"/>
    <n v="0"/>
    <n v="0"/>
  </r>
  <r>
    <x v="3"/>
    <s v="Sep"/>
    <x v="2"/>
    <n v="372"/>
    <n v="6.2"/>
    <n v="0"/>
    <n v="0"/>
    <n v="0"/>
    <n v="0"/>
    <n v="0"/>
    <n v="0"/>
  </r>
  <r>
    <x v="3"/>
    <s v="Oct"/>
    <x v="3"/>
    <n v="1152"/>
    <n v="19.2"/>
    <n v="1"/>
    <n v="5.2083333333333336E-2"/>
    <n v="1"/>
    <n v="0"/>
    <n v="1"/>
    <n v="0"/>
  </r>
  <r>
    <x v="3"/>
    <s v="Nov"/>
    <x v="0"/>
    <n v="1587"/>
    <n v="26.45"/>
    <n v="0"/>
    <n v="0"/>
    <n v="0"/>
    <n v="0"/>
    <n v="0"/>
    <n v="0"/>
  </r>
  <r>
    <x v="3"/>
    <s v="Dec"/>
    <x v="0"/>
    <n v="1545"/>
    <n v="25.75"/>
    <n v="0"/>
    <n v="0"/>
    <n v="0"/>
    <n v="0"/>
    <n v="0"/>
    <n v="0"/>
  </r>
  <r>
    <x v="4"/>
    <s v="Jan"/>
    <x v="0"/>
    <n v="2238"/>
    <n v="37.299999999999997"/>
    <n v="1"/>
    <n v="2.6809651474530832E-2"/>
    <n v="0"/>
    <n v="0"/>
    <n v="0"/>
    <n v="0"/>
  </r>
  <r>
    <x v="4"/>
    <s v="Feb"/>
    <x v="0"/>
    <n v="3348"/>
    <n v="55.8"/>
    <n v="0"/>
    <n v="0"/>
    <n v="0"/>
    <n v="0"/>
    <n v="0"/>
    <n v="0"/>
  </r>
  <r>
    <x v="4"/>
    <s v="Mar"/>
    <x v="1"/>
    <n v="5373"/>
    <n v="89.55"/>
    <n v="0"/>
    <n v="0"/>
    <n v="0"/>
    <n v="0"/>
    <n v="0"/>
    <n v="0"/>
  </r>
  <r>
    <x v="4"/>
    <s v="Apr"/>
    <x v="2"/>
    <n v="5445"/>
    <n v="90.75"/>
    <n v="1"/>
    <n v="1.1019283746556474E-2"/>
    <n v="3"/>
    <n v="3"/>
    <n v="0"/>
    <n v="0"/>
  </r>
  <r>
    <x v="4"/>
    <s v="May"/>
    <x v="2"/>
    <n v="4965"/>
    <n v="82.75"/>
    <n v="2"/>
    <n v="2.4169184290030211E-2"/>
    <n v="2"/>
    <n v="2"/>
    <n v="0"/>
    <n v="0"/>
  </r>
  <r>
    <x v="4"/>
    <s v="Jun"/>
    <x v="2"/>
    <n v="3606"/>
    <n v="60.1"/>
    <n v="1"/>
    <n v="1.6638935108153077E-2"/>
    <n v="0"/>
    <n v="0"/>
    <n v="0"/>
    <n v="0"/>
  </r>
  <r>
    <x v="4"/>
    <s v="Jul"/>
    <x v="2"/>
    <n v="3672"/>
    <n v="61.2"/>
    <n v="0"/>
    <n v="0"/>
    <n v="0"/>
    <n v="0"/>
    <n v="0"/>
    <n v="0"/>
  </r>
  <r>
    <x v="4"/>
    <s v="Aug"/>
    <x v="2"/>
    <n v="1710"/>
    <n v="28.5"/>
    <n v="0"/>
    <n v="0"/>
    <n v="0"/>
    <n v="0"/>
    <n v="0"/>
    <n v="0"/>
  </r>
  <r>
    <x v="4"/>
    <s v="Sep"/>
    <x v="2"/>
    <n v="1704"/>
    <n v="28.4"/>
    <n v="0"/>
    <n v="0"/>
    <n v="0"/>
    <n v="0"/>
    <n v="0"/>
    <n v="0"/>
  </r>
  <r>
    <x v="4"/>
    <s v="Oct"/>
    <x v="3"/>
    <n v="1641"/>
    <n v="27.35"/>
    <n v="2"/>
    <n v="7.3126142595978064E-2"/>
    <n v="1"/>
    <n v="1"/>
    <n v="0"/>
    <n v="0"/>
  </r>
  <r>
    <x v="4"/>
    <s v="Nov"/>
    <x v="0"/>
    <n v="1797"/>
    <n v="29.95"/>
    <n v="0"/>
    <n v="0"/>
    <n v="0"/>
    <n v="0"/>
    <n v="0"/>
    <n v="0"/>
  </r>
  <r>
    <x v="4"/>
    <s v="Dec"/>
    <x v="0"/>
    <n v="2070"/>
    <n v="34.5"/>
    <n v="2"/>
    <n v="5.7971014492753624E-2"/>
    <n v="1"/>
    <n v="0"/>
    <n v="0"/>
    <n v="0"/>
  </r>
  <r>
    <x v="5"/>
    <s v="Jan"/>
    <x v="0"/>
    <n v="2058"/>
    <n v="34.299999999999997"/>
    <n v="4"/>
    <n v="0.11661807580174928"/>
    <n v="4"/>
    <n v="4"/>
    <n v="0"/>
    <n v="0"/>
  </r>
  <r>
    <x v="5"/>
    <s v="Feb"/>
    <x v="0"/>
    <n v="3210"/>
    <n v="53.5"/>
    <n v="1"/>
    <n v="1.8691588785046728E-2"/>
    <n v="1"/>
    <n v="0"/>
    <n v="0"/>
    <n v="0"/>
  </r>
  <r>
    <x v="5"/>
    <s v="Mar"/>
    <x v="1"/>
    <n v="4056"/>
    <n v="67.599999999999994"/>
    <n v="0"/>
    <n v="0"/>
    <n v="0"/>
    <n v="0"/>
    <n v="0"/>
    <n v="0"/>
  </r>
  <r>
    <x v="5"/>
    <s v="Apr"/>
    <x v="2"/>
    <n v="3690"/>
    <n v="61.5"/>
    <n v="1"/>
    <n v="1.6260162601626018E-2"/>
    <n v="1"/>
    <n v="0"/>
    <n v="1"/>
    <n v="0"/>
  </r>
  <r>
    <x v="5"/>
    <s v="May"/>
    <x v="2"/>
    <n v="3936"/>
    <n v="65.599999999999994"/>
    <n v="0"/>
    <n v="0"/>
    <n v="0"/>
    <n v="0"/>
    <n v="0"/>
    <n v="0"/>
  </r>
  <r>
    <x v="5"/>
    <s v="Jun"/>
    <x v="2"/>
    <n v="3948"/>
    <n v="65.8"/>
    <n v="0"/>
    <n v="0"/>
    <n v="0"/>
    <n v="0"/>
    <n v="0"/>
    <n v="0"/>
  </r>
  <r>
    <x v="5"/>
    <s v="Jul"/>
    <x v="2"/>
    <n v="2781"/>
    <n v="46.35"/>
    <n v="1"/>
    <n v="2.1574973031283709E-2"/>
    <n v="1"/>
    <n v="1"/>
    <n v="0"/>
    <n v="0"/>
  </r>
  <r>
    <x v="5"/>
    <s v="Aug"/>
    <x v="2"/>
    <n v="294"/>
    <n v="4.9000000000000004"/>
    <n v="0"/>
    <n v="0"/>
    <n v="0"/>
    <n v="0"/>
    <n v="0"/>
    <n v="0"/>
  </r>
  <r>
    <x v="5"/>
    <s v="Sep"/>
    <x v="2"/>
    <n v="1107"/>
    <n v="18.45"/>
    <n v="1"/>
    <n v="5.4200542005420058E-2"/>
    <n v="1"/>
    <n v="1"/>
    <n v="0"/>
    <n v="0"/>
  </r>
  <r>
    <x v="5"/>
    <s v="Oct"/>
    <x v="3"/>
    <n v="990"/>
    <n v="16.5"/>
    <n v="0"/>
    <n v="0"/>
    <n v="0"/>
    <n v="0"/>
    <n v="0"/>
    <n v="0"/>
  </r>
  <r>
    <x v="5"/>
    <s v="Nov"/>
    <x v="0"/>
    <n v="669"/>
    <n v="11.15"/>
    <n v="1"/>
    <n v="8.9686098654708515E-2"/>
    <n v="1"/>
    <n v="1"/>
    <n v="0"/>
    <n v="0"/>
  </r>
  <r>
    <x v="5"/>
    <s v="Dec"/>
    <x v="0"/>
    <n v="936"/>
    <n v="15.6"/>
    <n v="0"/>
    <n v="0"/>
    <n v="0"/>
    <n v="0"/>
    <n v="0"/>
    <n v="0"/>
  </r>
  <r>
    <x v="6"/>
    <s v="Jan"/>
    <x v="0"/>
    <n v="768"/>
    <n v="12.8"/>
    <n v="0"/>
    <n v="0"/>
    <n v="0"/>
    <n v="0"/>
    <n v="0"/>
    <n v="0"/>
  </r>
  <r>
    <x v="6"/>
    <s v="Feb"/>
    <x v="0"/>
    <n v="1428"/>
    <n v="23.8"/>
    <n v="1"/>
    <n v="4.2016806722689072E-2"/>
    <n v="0"/>
    <n v="0"/>
    <n v="0"/>
    <n v="0"/>
  </r>
  <r>
    <x v="6"/>
    <s v="Mar"/>
    <x v="1"/>
    <n v="1458"/>
    <n v="24.3"/>
    <n v="0"/>
    <n v="0"/>
    <n v="0"/>
    <n v="0"/>
    <n v="0"/>
    <n v="0"/>
  </r>
  <r>
    <x v="6"/>
    <s v="Apr"/>
    <x v="2"/>
    <n v="1035"/>
    <n v="17.25"/>
    <n v="0"/>
    <n v="0"/>
    <n v="0"/>
    <n v="0"/>
    <n v="0"/>
    <n v="0"/>
  </r>
  <r>
    <x v="6"/>
    <s v="May"/>
    <x v="2"/>
    <n v="828"/>
    <n v="13.8"/>
    <n v="0"/>
    <n v="0"/>
    <n v="0"/>
    <n v="0"/>
    <n v="0"/>
    <n v="0"/>
  </r>
  <r>
    <x v="6"/>
    <s v="Jun"/>
    <x v="2"/>
    <n v="1368"/>
    <n v="22.8"/>
    <n v="0"/>
    <n v="0"/>
    <n v="0"/>
    <n v="0"/>
    <n v="0"/>
    <n v="0"/>
  </r>
  <r>
    <x v="6"/>
    <s v="Jul"/>
    <x v="2"/>
    <n v="1962"/>
    <n v="32.700000000000003"/>
    <n v="3"/>
    <n v="9.1743119266055037E-2"/>
    <n v="0"/>
    <n v="0"/>
    <n v="0"/>
    <n v="0"/>
  </r>
  <r>
    <x v="6"/>
    <s v="Aug"/>
    <x v="2"/>
    <n v="249"/>
    <n v="4.1500000000000004"/>
    <n v="0"/>
    <n v="0"/>
    <n v="0"/>
    <n v="0"/>
    <n v="0"/>
    <n v="0"/>
  </r>
  <r>
    <x v="6"/>
    <s v="Sep"/>
    <x v="2"/>
    <n v="588"/>
    <n v="9.8000000000000007"/>
    <n v="0"/>
    <n v="0"/>
    <n v="0"/>
    <n v="0"/>
    <n v="0"/>
    <n v="0"/>
  </r>
  <r>
    <x v="6"/>
    <s v="Oct"/>
    <x v="3"/>
    <n v="750"/>
    <n v="12.5"/>
    <n v="0"/>
    <n v="0"/>
    <n v="0"/>
    <n v="0"/>
    <n v="0"/>
    <n v="0"/>
  </r>
  <r>
    <x v="6"/>
    <s v="Nov"/>
    <x v="0"/>
    <n v="360"/>
    <n v="6"/>
    <n v="0"/>
    <n v="0"/>
    <n v="0"/>
    <n v="0"/>
    <n v="0"/>
    <n v="0"/>
  </r>
  <r>
    <x v="6"/>
    <s v="Dec"/>
    <x v="0"/>
    <n v="408"/>
    <n v="6.8"/>
    <n v="0"/>
    <n v="0"/>
    <n v="0"/>
    <n v="0"/>
    <n v="0"/>
    <n v="0"/>
  </r>
  <r>
    <x v="7"/>
    <s v="Jan"/>
    <x v="0"/>
    <n v="543"/>
    <n v="9.0500000000000007"/>
    <n v="0"/>
    <n v="0"/>
    <n v="0"/>
    <n v="0"/>
    <n v="0"/>
    <n v="0"/>
  </r>
  <r>
    <x v="7"/>
    <s v="Feb"/>
    <x v="0"/>
    <n v="498"/>
    <n v="8.3000000000000007"/>
    <n v="0"/>
    <n v="0"/>
    <n v="0"/>
    <n v="0"/>
    <n v="0"/>
    <n v="0"/>
  </r>
  <r>
    <x v="7"/>
    <s v="Mar"/>
    <x v="1"/>
    <n v="462"/>
    <n v="7.7"/>
    <n v="2"/>
    <n v="0.25974025974025972"/>
    <n v="2"/>
    <n v="0"/>
    <n v="1"/>
    <n v="1"/>
  </r>
  <r>
    <x v="7"/>
    <s v="Apr"/>
    <x v="2"/>
    <n v="291"/>
    <n v="4.8499999999999996"/>
    <n v="0"/>
    <n v="0"/>
    <n v="0"/>
    <n v="0"/>
    <n v="0"/>
    <n v="0"/>
  </r>
  <r>
    <x v="7"/>
    <s v="May"/>
    <x v="2"/>
    <n v="630"/>
    <n v="10.5"/>
    <n v="0"/>
    <n v="0"/>
    <n v="0"/>
    <n v="0"/>
    <n v="0"/>
    <n v="0"/>
  </r>
  <r>
    <x v="7"/>
    <s v="Jun"/>
    <x v="2"/>
    <n v="1146"/>
    <n v="19.100000000000001"/>
    <n v="0"/>
    <n v="0"/>
    <n v="0"/>
    <n v="0"/>
    <n v="0"/>
    <n v="0"/>
  </r>
  <r>
    <x v="7"/>
    <s v="Jul"/>
    <x v="2"/>
    <n v="2307"/>
    <n v="38.450000000000003"/>
    <n v="0"/>
    <n v="0"/>
    <n v="0"/>
    <n v="0"/>
    <n v="0"/>
    <n v="0"/>
  </r>
  <r>
    <x v="7"/>
    <s v="Aug"/>
    <x v="2"/>
    <n v="4881"/>
    <n v="81.349999999999994"/>
    <n v="0"/>
    <n v="0"/>
    <n v="0"/>
    <n v="0"/>
    <n v="0"/>
    <n v="0"/>
  </r>
  <r>
    <x v="7"/>
    <s v="Sep"/>
    <x v="2"/>
    <n v="8862"/>
    <n v="147.69999999999999"/>
    <n v="0"/>
    <n v="0"/>
    <n v="0"/>
    <n v="0"/>
    <n v="0"/>
    <n v="0"/>
  </r>
  <r>
    <x v="7"/>
    <s v="Oct"/>
    <x v="3"/>
    <n v="10305"/>
    <n v="171.75"/>
    <n v="1"/>
    <n v="5.822416302765648E-3"/>
    <n v="0"/>
    <n v="0"/>
    <n v="0"/>
    <n v="0"/>
  </r>
  <r>
    <x v="7"/>
    <s v="Nov"/>
    <x v="0"/>
    <n v="6891"/>
    <n v="114.85"/>
    <n v="1"/>
    <n v="8.7070091423595997E-3"/>
    <n v="1"/>
    <n v="1"/>
    <n v="0"/>
    <n v="0"/>
  </r>
  <r>
    <x v="7"/>
    <s v="Dec"/>
    <x v="0"/>
    <n v="4662"/>
    <n v="77.7"/>
    <n v="2"/>
    <n v="2.5740025740025738E-2"/>
    <n v="2"/>
    <n v="1"/>
    <n v="0"/>
    <n v="1"/>
  </r>
  <r>
    <x v="8"/>
    <s v="Jan"/>
    <x v="0"/>
    <n v="4926"/>
    <n v="82.1"/>
    <n v="4"/>
    <n v="4.8721071863581003E-2"/>
    <n v="3"/>
    <n v="2"/>
    <n v="0"/>
    <n v="0"/>
  </r>
  <r>
    <x v="8"/>
    <s v="Feb"/>
    <x v="0"/>
    <n v="3624"/>
    <n v="60.4"/>
    <n v="0"/>
    <n v="0"/>
    <n v="0"/>
    <n v="0"/>
    <n v="0"/>
    <n v="0"/>
  </r>
  <r>
    <x v="8"/>
    <s v="Mar"/>
    <x v="1"/>
    <n v="8046"/>
    <n v="134.1"/>
    <n v="3"/>
    <n v="2.2371364653243849E-2"/>
    <n v="3"/>
    <n v="1"/>
    <n v="2"/>
    <n v="0"/>
  </r>
  <r>
    <x v="8"/>
    <s v="Apr"/>
    <x v="2"/>
    <n v="6459"/>
    <n v="107.65"/>
    <n v="1"/>
    <n v="9.2893636785880158E-3"/>
    <n v="1"/>
    <n v="1"/>
    <n v="0"/>
    <n v="0"/>
  </r>
  <r>
    <x v="8"/>
    <s v="May"/>
    <x v="2"/>
    <n v="6009"/>
    <n v="100.15"/>
    <n v="0"/>
    <n v="0"/>
    <n v="0"/>
    <n v="0"/>
    <n v="0"/>
    <n v="0"/>
  </r>
  <r>
    <x v="8"/>
    <s v="Jun"/>
    <x v="2"/>
    <n v="3249"/>
    <n v="54.15"/>
    <n v="0"/>
    <n v="0"/>
    <n v="0"/>
    <n v="0"/>
    <n v="0"/>
    <n v="0"/>
  </r>
  <r>
    <x v="8"/>
    <s v="Jul"/>
    <x v="2"/>
    <n v="2616"/>
    <n v="43.6"/>
    <n v="0"/>
    <n v="0"/>
    <n v="0"/>
    <n v="0"/>
    <n v="0"/>
    <n v="0"/>
  </r>
  <r>
    <x v="8"/>
    <s v="Aug"/>
    <x v="2"/>
    <n v="4665"/>
    <n v="77.75"/>
    <n v="1"/>
    <n v="1.2861736334405145E-2"/>
    <n v="1"/>
    <n v="1"/>
    <n v="0"/>
    <n v="0"/>
  </r>
  <r>
    <x v="8"/>
    <s v="Sep"/>
    <x v="2"/>
    <n v="3060"/>
    <n v="51"/>
    <n v="0"/>
    <n v="0"/>
    <n v="0"/>
    <n v="0"/>
    <n v="0"/>
    <n v="0"/>
  </r>
  <r>
    <x v="8"/>
    <s v="Oct"/>
    <x v="3"/>
    <n v="2925"/>
    <n v="48.75"/>
    <n v="2"/>
    <n v="4.1025641025641026E-2"/>
    <n v="2"/>
    <n v="2"/>
    <n v="0"/>
    <n v="0"/>
  </r>
  <r>
    <x v="8"/>
    <s v="Nov"/>
    <x v="0"/>
    <n v="2235"/>
    <n v="37.25"/>
    <n v="4"/>
    <n v="0.10738255033557047"/>
    <n v="3"/>
    <n v="3"/>
    <n v="0"/>
    <n v="0"/>
  </r>
  <r>
    <x v="8"/>
    <s v="Dec"/>
    <x v="0"/>
    <n v="2193"/>
    <n v="36.549999999999997"/>
    <n v="1"/>
    <n v="2.7359781121751029E-2"/>
    <n v="1"/>
    <n v="1"/>
    <n v="0"/>
    <n v="0"/>
  </r>
  <r>
    <x v="9"/>
    <s v="Jan"/>
    <x v="0"/>
    <n v="6567"/>
    <n v="109.45"/>
    <n v="11"/>
    <n v="0.10050251256281406"/>
    <n v="20"/>
    <n v="6"/>
    <n v="5"/>
    <n v="9"/>
  </r>
  <r>
    <x v="9"/>
    <s v="Feb"/>
    <x v="0"/>
    <n v="6702"/>
    <n v="111.7"/>
    <n v="18"/>
    <n v="0.16114592658907789"/>
    <n v="19"/>
    <n v="8"/>
    <n v="8"/>
    <n v="3"/>
  </r>
  <r>
    <x v="9"/>
    <s v="Mar"/>
    <x v="1"/>
    <n v="4233"/>
    <n v="70.55"/>
    <n v="1"/>
    <n v="1.417434443656981E-2"/>
    <n v="2"/>
    <n v="0"/>
    <n v="2"/>
    <n v="0"/>
  </r>
  <r>
    <x v="9"/>
    <s v="Apr"/>
    <x v="2"/>
    <n v="3528"/>
    <n v="58.8"/>
    <n v="2"/>
    <n v="3.4013605442176874E-2"/>
    <n v="3"/>
    <n v="0"/>
    <n v="3"/>
    <n v="0"/>
  </r>
  <r>
    <x v="10"/>
    <m/>
    <x v="4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D1424FC-1DDA-4970-AF8F-4EF096EE01A5}" name="PivotTable20" cacheId="7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rowHeaderCaption="Year">
  <location ref="A1:B53" firstHeaderRow="1" firstDataRow="1" firstDataCol="1"/>
  <pivotFields count="11"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dataField="1" showAll="0"/>
    <pivotField showAll="0"/>
    <pivotField showAll="0"/>
    <pivotField showAll="0"/>
    <pivotField showAll="0"/>
    <pivotField showAll="0"/>
  </pivotFields>
  <rowFields count="2">
    <field x="0"/>
    <field x="2"/>
  </rowFields>
  <rowItems count="52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>
      <x v="5"/>
    </i>
    <i r="1">
      <x/>
    </i>
    <i r="1">
      <x v="1"/>
    </i>
    <i r="1">
      <x v="2"/>
    </i>
    <i r="1">
      <x v="3"/>
    </i>
    <i>
      <x v="6"/>
    </i>
    <i r="1">
      <x/>
    </i>
    <i r="1">
      <x v="1"/>
    </i>
    <i r="1">
      <x v="2"/>
    </i>
    <i r="1">
      <x v="3"/>
    </i>
    <i>
      <x v="7"/>
    </i>
    <i r="1">
      <x/>
    </i>
    <i r="1">
      <x v="1"/>
    </i>
    <i r="1">
      <x v="2"/>
    </i>
    <i r="1">
      <x v="3"/>
    </i>
    <i>
      <x v="8"/>
    </i>
    <i r="1">
      <x/>
    </i>
    <i r="1">
      <x v="1"/>
    </i>
    <i r="1">
      <x v="2"/>
    </i>
    <i r="1">
      <x v="3"/>
    </i>
    <i>
      <x v="9"/>
    </i>
    <i r="1">
      <x/>
    </i>
    <i r="1">
      <x v="1"/>
    </i>
    <i r="1">
      <x v="2"/>
    </i>
    <i>
      <x v="10"/>
    </i>
    <i r="1">
      <x v="4"/>
    </i>
    <i t="grand">
      <x/>
    </i>
  </rowItems>
  <colItems count="1">
    <i/>
  </colItems>
  <dataFields count="1">
    <dataField name="Sum of OBE Coun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Times New Roman">
      <a:majorFont>
        <a:latin typeface="Times New Roman"/>
        <a:ea typeface=""/>
        <a:cs typeface=""/>
      </a:majorFont>
      <a:minorFont>
        <a:latin typeface="Times New Roma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12E21-4698-4633-99E9-0B04B2C9060B}">
  <dimension ref="A1:R41"/>
  <sheetViews>
    <sheetView topLeftCell="A6" workbookViewId="0">
      <selection activeCell="M36" sqref="M36"/>
    </sheetView>
  </sheetViews>
  <sheetFormatPr defaultRowHeight="14" x14ac:dyDescent="0.3"/>
  <cols>
    <col min="2" max="2" width="32.54296875" customWidth="1"/>
    <col min="3" max="3" width="12.7265625" customWidth="1"/>
    <col min="4" max="4" width="19.90625" customWidth="1"/>
    <col min="5" max="5" width="15.54296875" customWidth="1"/>
    <col min="6" max="6" width="14" customWidth="1"/>
    <col min="7" max="7" width="13.6328125" customWidth="1"/>
    <col min="8" max="8" width="17.26953125" customWidth="1"/>
    <col min="9" max="9" width="13.36328125" customWidth="1"/>
    <col min="10" max="10" width="16.7265625" customWidth="1"/>
    <col min="11" max="11" width="16.6328125" customWidth="1"/>
    <col min="12" max="12" width="17.36328125" customWidth="1"/>
  </cols>
  <sheetData>
    <row r="1" spans="1:18" s="10" customFormat="1" ht="42" x14ac:dyDescent="0.3">
      <c r="A1" s="10" t="s">
        <v>4</v>
      </c>
      <c r="B1" s="10" t="s">
        <v>37</v>
      </c>
      <c r="C1" s="10" t="s">
        <v>27</v>
      </c>
      <c r="D1" s="10" t="s">
        <v>22</v>
      </c>
      <c r="E1" s="10" t="s">
        <v>23</v>
      </c>
      <c r="F1" s="10" t="s">
        <v>24</v>
      </c>
      <c r="G1" s="1" t="s">
        <v>29</v>
      </c>
      <c r="H1" s="1" t="s">
        <v>30</v>
      </c>
      <c r="I1" s="1" t="s">
        <v>31</v>
      </c>
      <c r="J1" s="1" t="s">
        <v>32</v>
      </c>
      <c r="K1" s="1" t="s">
        <v>33</v>
      </c>
      <c r="L1" s="1" t="s">
        <v>34</v>
      </c>
      <c r="M1" s="1" t="s">
        <v>41</v>
      </c>
      <c r="N1" s="1" t="s">
        <v>63</v>
      </c>
      <c r="O1" s="1" t="s">
        <v>64</v>
      </c>
      <c r="P1" s="1"/>
      <c r="Q1" s="1"/>
      <c r="R1" s="1"/>
    </row>
    <row r="2" spans="1:18" s="10" customFormat="1" x14ac:dyDescent="0.3">
      <c r="A2">
        <v>2016</v>
      </c>
      <c r="B2" s="17" t="s">
        <v>3</v>
      </c>
      <c r="C2">
        <v>12</v>
      </c>
      <c r="D2">
        <v>0</v>
      </c>
      <c r="E2">
        <v>0</v>
      </c>
      <c r="F2">
        <v>0</v>
      </c>
      <c r="G2">
        <f>D2/C2</f>
        <v>0</v>
      </c>
      <c r="H2">
        <f>G2*100</f>
        <v>0</v>
      </c>
      <c r="I2">
        <f>E2/C2</f>
        <v>0</v>
      </c>
      <c r="J2">
        <f>I2*100</f>
        <v>0</v>
      </c>
      <c r="K2">
        <f>F2/C2</f>
        <v>0</v>
      </c>
      <c r="L2">
        <f>K2*100</f>
        <v>0</v>
      </c>
      <c r="M2">
        <v>0</v>
      </c>
      <c r="N2">
        <f>M2/C2</f>
        <v>0</v>
      </c>
      <c r="O2">
        <f>N2*100</f>
        <v>0</v>
      </c>
      <c r="P2"/>
      <c r="Q2"/>
      <c r="R2"/>
    </row>
    <row r="3" spans="1:18" x14ac:dyDescent="0.3">
      <c r="A3">
        <v>2016</v>
      </c>
      <c r="B3" s="17" t="s">
        <v>2</v>
      </c>
      <c r="C3">
        <v>0</v>
      </c>
      <c r="D3">
        <v>0</v>
      </c>
      <c r="E3">
        <v>0</v>
      </c>
      <c r="F3">
        <v>0</v>
      </c>
      <c r="M3">
        <v>0</v>
      </c>
    </row>
    <row r="4" spans="1:18" x14ac:dyDescent="0.3">
      <c r="A4">
        <v>2016</v>
      </c>
      <c r="B4" s="17" t="s">
        <v>0</v>
      </c>
      <c r="C4">
        <v>0</v>
      </c>
      <c r="D4">
        <v>0</v>
      </c>
      <c r="E4">
        <v>0</v>
      </c>
      <c r="F4">
        <v>0</v>
      </c>
      <c r="M4">
        <v>0</v>
      </c>
    </row>
    <row r="5" spans="1:18" x14ac:dyDescent="0.3">
      <c r="A5">
        <v>2016</v>
      </c>
      <c r="B5" s="17" t="s">
        <v>1</v>
      </c>
      <c r="C5">
        <v>3</v>
      </c>
      <c r="D5">
        <v>0</v>
      </c>
      <c r="E5">
        <v>0</v>
      </c>
      <c r="F5">
        <v>0</v>
      </c>
      <c r="G5">
        <f t="shared" ref="G5:G9" si="0">D5/C5</f>
        <v>0</v>
      </c>
      <c r="H5">
        <f t="shared" ref="H5:H9" si="1">G5*100</f>
        <v>0</v>
      </c>
      <c r="I5">
        <f t="shared" ref="I5:I9" si="2">E5/C5</f>
        <v>0</v>
      </c>
      <c r="J5">
        <f t="shared" ref="J5:J9" si="3">I5*100</f>
        <v>0</v>
      </c>
      <c r="K5">
        <f t="shared" ref="K5:K9" si="4">F5/C5</f>
        <v>0</v>
      </c>
      <c r="L5">
        <f t="shared" ref="L5:L9" si="5">K5*100</f>
        <v>0</v>
      </c>
      <c r="M5">
        <v>0</v>
      </c>
      <c r="N5">
        <f t="shared" ref="N5:N40" si="6">M5/C5</f>
        <v>0</v>
      </c>
      <c r="O5">
        <f t="shared" ref="O5:O40" si="7">N5*100</f>
        <v>0</v>
      </c>
    </row>
    <row r="6" spans="1:18" x14ac:dyDescent="0.3">
      <c r="A6">
        <v>2017</v>
      </c>
      <c r="B6" s="17" t="s">
        <v>3</v>
      </c>
      <c r="C6">
        <v>29.85</v>
      </c>
      <c r="D6">
        <v>0</v>
      </c>
      <c r="E6">
        <v>0</v>
      </c>
      <c r="F6">
        <v>0</v>
      </c>
      <c r="G6">
        <f t="shared" si="0"/>
        <v>0</v>
      </c>
      <c r="H6">
        <f t="shared" si="1"/>
        <v>0</v>
      </c>
      <c r="I6">
        <f t="shared" si="2"/>
        <v>0</v>
      </c>
      <c r="J6">
        <f t="shared" si="3"/>
        <v>0</v>
      </c>
      <c r="K6">
        <f t="shared" si="4"/>
        <v>0</v>
      </c>
      <c r="L6">
        <f t="shared" si="5"/>
        <v>0</v>
      </c>
      <c r="M6">
        <v>0</v>
      </c>
      <c r="N6">
        <f t="shared" si="6"/>
        <v>0</v>
      </c>
      <c r="O6">
        <f t="shared" si="7"/>
        <v>0</v>
      </c>
    </row>
    <row r="7" spans="1:18" x14ac:dyDescent="0.3">
      <c r="A7">
        <v>2017</v>
      </c>
      <c r="B7" s="17" t="s">
        <v>2</v>
      </c>
      <c r="C7">
        <v>0</v>
      </c>
      <c r="D7">
        <v>0</v>
      </c>
      <c r="E7">
        <v>0</v>
      </c>
      <c r="F7">
        <v>0</v>
      </c>
      <c r="M7">
        <v>0</v>
      </c>
    </row>
    <row r="8" spans="1:18" x14ac:dyDescent="0.3">
      <c r="A8">
        <v>2017</v>
      </c>
      <c r="B8" s="17" t="s">
        <v>0</v>
      </c>
      <c r="C8">
        <v>0</v>
      </c>
      <c r="D8">
        <v>0</v>
      </c>
      <c r="E8">
        <v>0</v>
      </c>
      <c r="F8">
        <v>0</v>
      </c>
      <c r="M8">
        <v>0</v>
      </c>
    </row>
    <row r="9" spans="1:18" x14ac:dyDescent="0.3">
      <c r="A9">
        <v>2017</v>
      </c>
      <c r="B9" s="17" t="s">
        <v>1</v>
      </c>
      <c r="C9">
        <v>8.1</v>
      </c>
      <c r="D9">
        <v>0</v>
      </c>
      <c r="E9">
        <v>0</v>
      </c>
      <c r="F9">
        <v>0</v>
      </c>
      <c r="G9">
        <f t="shared" si="0"/>
        <v>0</v>
      </c>
      <c r="H9">
        <f t="shared" si="1"/>
        <v>0</v>
      </c>
      <c r="I9">
        <f t="shared" si="2"/>
        <v>0</v>
      </c>
      <c r="J9">
        <f t="shared" si="3"/>
        <v>0</v>
      </c>
      <c r="K9">
        <f t="shared" si="4"/>
        <v>0</v>
      </c>
      <c r="L9">
        <f t="shared" si="5"/>
        <v>0</v>
      </c>
      <c r="M9">
        <v>0</v>
      </c>
      <c r="N9">
        <f t="shared" si="6"/>
        <v>0</v>
      </c>
      <c r="O9">
        <f t="shared" si="7"/>
        <v>0</v>
      </c>
    </row>
    <row r="10" spans="1:18" x14ac:dyDescent="0.3">
      <c r="A10">
        <v>2018</v>
      </c>
      <c r="B10" s="17" t="s">
        <v>3</v>
      </c>
      <c r="C10">
        <v>38</v>
      </c>
      <c r="D10">
        <v>0</v>
      </c>
      <c r="E10">
        <v>0</v>
      </c>
      <c r="F10">
        <v>0</v>
      </c>
      <c r="G10">
        <f t="shared" ref="G10:G40" si="8">D10/C10</f>
        <v>0</v>
      </c>
      <c r="H10">
        <f t="shared" ref="H10:H40" si="9">G10*100</f>
        <v>0</v>
      </c>
      <c r="I10">
        <f t="shared" ref="I10:I40" si="10">E10/C10</f>
        <v>0</v>
      </c>
      <c r="J10">
        <f t="shared" ref="J10:J40" si="11">I10*100</f>
        <v>0</v>
      </c>
      <c r="K10">
        <f t="shared" ref="K10:K40" si="12">F10/C10</f>
        <v>0</v>
      </c>
      <c r="L10">
        <f t="shared" ref="L10:L40" si="13">K10*100</f>
        <v>0</v>
      </c>
      <c r="M10">
        <v>0</v>
      </c>
      <c r="N10">
        <f t="shared" si="6"/>
        <v>0</v>
      </c>
      <c r="O10">
        <f t="shared" si="7"/>
        <v>0</v>
      </c>
    </row>
    <row r="11" spans="1:18" x14ac:dyDescent="0.3">
      <c r="A11">
        <v>2018</v>
      </c>
      <c r="B11" s="17" t="s">
        <v>2</v>
      </c>
      <c r="C11">
        <v>9.1999999999999993</v>
      </c>
      <c r="D11">
        <v>0</v>
      </c>
      <c r="E11">
        <v>0</v>
      </c>
      <c r="F11">
        <v>0</v>
      </c>
      <c r="G11">
        <f t="shared" si="8"/>
        <v>0</v>
      </c>
      <c r="H11">
        <f t="shared" si="9"/>
        <v>0</v>
      </c>
      <c r="I11">
        <f t="shared" si="10"/>
        <v>0</v>
      </c>
      <c r="J11">
        <f t="shared" si="11"/>
        <v>0</v>
      </c>
      <c r="K11">
        <f t="shared" si="12"/>
        <v>0</v>
      </c>
      <c r="L11">
        <f t="shared" si="13"/>
        <v>0</v>
      </c>
      <c r="M11">
        <v>0</v>
      </c>
      <c r="N11">
        <f t="shared" si="6"/>
        <v>0</v>
      </c>
      <c r="O11">
        <f t="shared" si="7"/>
        <v>0</v>
      </c>
    </row>
    <row r="12" spans="1:18" x14ac:dyDescent="0.3">
      <c r="A12">
        <v>2018</v>
      </c>
      <c r="B12" s="17" t="s">
        <v>0</v>
      </c>
      <c r="C12">
        <v>100.64999999999999</v>
      </c>
      <c r="D12">
        <v>0</v>
      </c>
      <c r="E12">
        <v>0</v>
      </c>
      <c r="F12">
        <v>0</v>
      </c>
      <c r="G12">
        <f t="shared" si="8"/>
        <v>0</v>
      </c>
      <c r="H12">
        <f t="shared" si="9"/>
        <v>0</v>
      </c>
      <c r="I12">
        <f t="shared" si="10"/>
        <v>0</v>
      </c>
      <c r="J12">
        <f t="shared" si="11"/>
        <v>0</v>
      </c>
      <c r="K12">
        <f t="shared" si="12"/>
        <v>0</v>
      </c>
      <c r="L12">
        <f t="shared" si="13"/>
        <v>0</v>
      </c>
      <c r="M12">
        <v>0</v>
      </c>
      <c r="N12">
        <f t="shared" si="6"/>
        <v>0</v>
      </c>
      <c r="O12">
        <f t="shared" si="7"/>
        <v>0</v>
      </c>
    </row>
    <row r="13" spans="1:18" x14ac:dyDescent="0.3">
      <c r="A13">
        <v>2018</v>
      </c>
      <c r="B13" s="17" t="s">
        <v>1</v>
      </c>
      <c r="C13">
        <v>17.100000000000001</v>
      </c>
      <c r="D13">
        <v>0</v>
      </c>
      <c r="E13">
        <v>0</v>
      </c>
      <c r="F13">
        <v>0</v>
      </c>
      <c r="G13">
        <f t="shared" si="8"/>
        <v>0</v>
      </c>
      <c r="H13">
        <f t="shared" si="9"/>
        <v>0</v>
      </c>
      <c r="I13">
        <f t="shared" si="10"/>
        <v>0</v>
      </c>
      <c r="J13">
        <f t="shared" si="11"/>
        <v>0</v>
      </c>
      <c r="K13">
        <f t="shared" si="12"/>
        <v>0</v>
      </c>
      <c r="L13">
        <f t="shared" si="13"/>
        <v>0</v>
      </c>
      <c r="M13">
        <v>0</v>
      </c>
      <c r="N13">
        <f t="shared" si="6"/>
        <v>0</v>
      </c>
      <c r="O13">
        <f t="shared" si="7"/>
        <v>0</v>
      </c>
    </row>
    <row r="14" spans="1:18" x14ac:dyDescent="0.3">
      <c r="A14">
        <v>2019</v>
      </c>
      <c r="B14" s="17" t="s">
        <v>3</v>
      </c>
      <c r="C14">
        <v>129.14999999999998</v>
      </c>
      <c r="D14">
        <v>1</v>
      </c>
      <c r="E14">
        <v>0</v>
      </c>
      <c r="F14">
        <v>2</v>
      </c>
      <c r="G14">
        <f t="shared" si="8"/>
        <v>7.7429345722028666E-3</v>
      </c>
      <c r="H14">
        <f t="shared" si="9"/>
        <v>0.77429345722028664</v>
      </c>
      <c r="I14">
        <f t="shared" si="10"/>
        <v>0</v>
      </c>
      <c r="J14">
        <f t="shared" si="11"/>
        <v>0</v>
      </c>
      <c r="K14">
        <f t="shared" si="12"/>
        <v>1.5485869144405733E-2</v>
      </c>
      <c r="L14">
        <f t="shared" si="13"/>
        <v>1.5485869144405733</v>
      </c>
      <c r="M14">
        <v>6</v>
      </c>
      <c r="N14">
        <f t="shared" si="6"/>
        <v>4.6457607433217196E-2</v>
      </c>
      <c r="O14">
        <f t="shared" si="7"/>
        <v>4.6457607433217198</v>
      </c>
    </row>
    <row r="15" spans="1:18" x14ac:dyDescent="0.3">
      <c r="A15">
        <v>2019</v>
      </c>
      <c r="B15" s="17" t="s">
        <v>2</v>
      </c>
      <c r="C15">
        <v>36.75</v>
      </c>
      <c r="D15">
        <v>0</v>
      </c>
      <c r="E15">
        <v>0</v>
      </c>
      <c r="F15">
        <v>0</v>
      </c>
      <c r="G15">
        <f t="shared" si="8"/>
        <v>0</v>
      </c>
      <c r="H15">
        <f t="shared" si="9"/>
        <v>0</v>
      </c>
      <c r="I15">
        <f t="shared" si="10"/>
        <v>0</v>
      </c>
      <c r="J15">
        <f t="shared" si="11"/>
        <v>0</v>
      </c>
      <c r="K15">
        <f t="shared" si="12"/>
        <v>0</v>
      </c>
      <c r="L15">
        <f t="shared" si="13"/>
        <v>0</v>
      </c>
      <c r="M15">
        <v>0</v>
      </c>
      <c r="N15">
        <f t="shared" si="6"/>
        <v>0</v>
      </c>
      <c r="O15">
        <f t="shared" si="7"/>
        <v>0</v>
      </c>
    </row>
    <row r="16" spans="1:18" x14ac:dyDescent="0.3">
      <c r="A16">
        <v>2019</v>
      </c>
      <c r="B16" s="17" t="s">
        <v>0</v>
      </c>
      <c r="C16">
        <v>239.24999999999997</v>
      </c>
      <c r="D16">
        <v>1</v>
      </c>
      <c r="E16">
        <v>0</v>
      </c>
      <c r="F16">
        <v>0</v>
      </c>
      <c r="G16">
        <f t="shared" si="8"/>
        <v>4.1797283176593526E-3</v>
      </c>
      <c r="H16">
        <f t="shared" si="9"/>
        <v>0.41797283176593525</v>
      </c>
      <c r="I16">
        <f t="shared" si="10"/>
        <v>0</v>
      </c>
      <c r="J16">
        <f t="shared" si="11"/>
        <v>0</v>
      </c>
      <c r="K16">
        <f t="shared" si="12"/>
        <v>0</v>
      </c>
      <c r="L16">
        <f t="shared" si="13"/>
        <v>0</v>
      </c>
      <c r="M16">
        <v>1</v>
      </c>
      <c r="N16">
        <f t="shared" si="6"/>
        <v>4.1797283176593526E-3</v>
      </c>
      <c r="O16">
        <f t="shared" si="7"/>
        <v>0.41797283176593525</v>
      </c>
    </row>
    <row r="17" spans="1:15" x14ac:dyDescent="0.3">
      <c r="A17">
        <v>2019</v>
      </c>
      <c r="B17" s="17" t="s">
        <v>1</v>
      </c>
      <c r="C17">
        <v>19.2</v>
      </c>
      <c r="D17">
        <v>0</v>
      </c>
      <c r="E17">
        <v>1</v>
      </c>
      <c r="F17">
        <v>0</v>
      </c>
      <c r="G17">
        <f t="shared" si="8"/>
        <v>0</v>
      </c>
      <c r="H17">
        <f t="shared" si="9"/>
        <v>0</v>
      </c>
      <c r="I17">
        <f t="shared" si="10"/>
        <v>5.2083333333333336E-2</v>
      </c>
      <c r="J17">
        <f t="shared" si="11"/>
        <v>5.2083333333333339</v>
      </c>
      <c r="K17">
        <f t="shared" si="12"/>
        <v>0</v>
      </c>
      <c r="L17">
        <f t="shared" si="13"/>
        <v>0</v>
      </c>
      <c r="M17">
        <v>1</v>
      </c>
      <c r="N17">
        <f t="shared" si="6"/>
        <v>5.2083333333333336E-2</v>
      </c>
      <c r="O17">
        <f t="shared" si="7"/>
        <v>5.2083333333333339</v>
      </c>
    </row>
    <row r="18" spans="1:15" x14ac:dyDescent="0.3">
      <c r="A18">
        <v>2020</v>
      </c>
      <c r="B18" s="17" t="s">
        <v>3</v>
      </c>
      <c r="C18">
        <v>157.55000000000001</v>
      </c>
      <c r="D18">
        <v>0</v>
      </c>
      <c r="E18">
        <v>0</v>
      </c>
      <c r="F18">
        <v>0</v>
      </c>
      <c r="G18">
        <f t="shared" si="8"/>
        <v>0</v>
      </c>
      <c r="H18">
        <f t="shared" si="9"/>
        <v>0</v>
      </c>
      <c r="I18">
        <f t="shared" si="10"/>
        <v>0</v>
      </c>
      <c r="J18">
        <f t="shared" si="11"/>
        <v>0</v>
      </c>
      <c r="K18">
        <f t="shared" si="12"/>
        <v>0</v>
      </c>
      <c r="L18">
        <f t="shared" si="13"/>
        <v>0</v>
      </c>
      <c r="M18">
        <v>3</v>
      </c>
      <c r="N18">
        <f t="shared" si="6"/>
        <v>1.9041574103459219E-2</v>
      </c>
      <c r="O18">
        <f t="shared" si="7"/>
        <v>1.9041574103459218</v>
      </c>
    </row>
    <row r="19" spans="1:15" x14ac:dyDescent="0.3">
      <c r="A19">
        <v>2020</v>
      </c>
      <c r="B19" s="17" t="s">
        <v>2</v>
      </c>
      <c r="C19">
        <v>89.55</v>
      </c>
      <c r="D19">
        <v>0</v>
      </c>
      <c r="E19">
        <v>0</v>
      </c>
      <c r="F19">
        <v>0</v>
      </c>
      <c r="G19">
        <f t="shared" si="8"/>
        <v>0</v>
      </c>
      <c r="H19">
        <f t="shared" si="9"/>
        <v>0</v>
      </c>
      <c r="I19">
        <f t="shared" si="10"/>
        <v>0</v>
      </c>
      <c r="J19">
        <f t="shared" si="11"/>
        <v>0</v>
      </c>
      <c r="K19">
        <f t="shared" si="12"/>
        <v>0</v>
      </c>
      <c r="L19">
        <f t="shared" si="13"/>
        <v>0</v>
      </c>
      <c r="M19">
        <v>0</v>
      </c>
      <c r="N19">
        <f t="shared" si="6"/>
        <v>0</v>
      </c>
      <c r="O19">
        <f t="shared" si="7"/>
        <v>0</v>
      </c>
    </row>
    <row r="20" spans="1:15" x14ac:dyDescent="0.3">
      <c r="A20">
        <v>2020</v>
      </c>
      <c r="B20" s="17" t="s">
        <v>0</v>
      </c>
      <c r="C20">
        <v>351.7</v>
      </c>
      <c r="D20">
        <v>5</v>
      </c>
      <c r="E20">
        <v>0</v>
      </c>
      <c r="F20">
        <v>0</v>
      </c>
      <c r="G20">
        <f t="shared" si="8"/>
        <v>1.4216661927779357E-2</v>
      </c>
      <c r="H20">
        <f t="shared" si="9"/>
        <v>1.4216661927779357</v>
      </c>
      <c r="I20">
        <f t="shared" si="10"/>
        <v>0</v>
      </c>
      <c r="J20">
        <f t="shared" si="11"/>
        <v>0</v>
      </c>
      <c r="K20">
        <f t="shared" si="12"/>
        <v>0</v>
      </c>
      <c r="L20">
        <f t="shared" si="13"/>
        <v>0</v>
      </c>
      <c r="M20">
        <v>4</v>
      </c>
      <c r="N20">
        <f t="shared" si="6"/>
        <v>1.1373329542223486E-2</v>
      </c>
      <c r="O20">
        <f t="shared" si="7"/>
        <v>1.1373329542223487</v>
      </c>
    </row>
    <row r="21" spans="1:15" x14ac:dyDescent="0.3">
      <c r="A21">
        <v>2020</v>
      </c>
      <c r="B21" s="17" t="s">
        <v>1</v>
      </c>
      <c r="C21">
        <v>27.35</v>
      </c>
      <c r="D21">
        <v>1</v>
      </c>
      <c r="E21">
        <v>0</v>
      </c>
      <c r="F21">
        <v>0</v>
      </c>
      <c r="G21">
        <f t="shared" si="8"/>
        <v>3.6563071297989032E-2</v>
      </c>
      <c r="H21">
        <f t="shared" si="9"/>
        <v>3.6563071297989032</v>
      </c>
      <c r="I21">
        <f t="shared" si="10"/>
        <v>0</v>
      </c>
      <c r="J21">
        <f t="shared" si="11"/>
        <v>0</v>
      </c>
      <c r="K21">
        <f t="shared" si="12"/>
        <v>0</v>
      </c>
      <c r="L21">
        <f t="shared" si="13"/>
        <v>0</v>
      </c>
      <c r="M21">
        <v>2</v>
      </c>
      <c r="N21">
        <f t="shared" si="6"/>
        <v>7.3126142595978064E-2</v>
      </c>
      <c r="O21">
        <f t="shared" si="7"/>
        <v>7.3126142595978063</v>
      </c>
    </row>
    <row r="22" spans="1:15" x14ac:dyDescent="0.3">
      <c r="A22">
        <v>2021</v>
      </c>
      <c r="B22" s="17" t="s">
        <v>3</v>
      </c>
      <c r="C22">
        <v>114.55</v>
      </c>
      <c r="D22">
        <v>5</v>
      </c>
      <c r="E22">
        <v>0</v>
      </c>
      <c r="F22">
        <v>0</v>
      </c>
      <c r="G22">
        <f t="shared" si="8"/>
        <v>4.3649061545176782E-2</v>
      </c>
      <c r="H22">
        <f t="shared" si="9"/>
        <v>4.3649061545176782</v>
      </c>
      <c r="I22">
        <f t="shared" si="10"/>
        <v>0</v>
      </c>
      <c r="J22">
        <f t="shared" si="11"/>
        <v>0</v>
      </c>
      <c r="K22">
        <f t="shared" si="12"/>
        <v>0</v>
      </c>
      <c r="L22">
        <f t="shared" si="13"/>
        <v>0</v>
      </c>
      <c r="M22">
        <v>6</v>
      </c>
      <c r="N22">
        <f t="shared" si="6"/>
        <v>5.2378873854212138E-2</v>
      </c>
      <c r="O22">
        <f t="shared" si="7"/>
        <v>5.2378873854212138</v>
      </c>
    </row>
    <row r="23" spans="1:15" x14ac:dyDescent="0.3">
      <c r="A23">
        <v>2021</v>
      </c>
      <c r="B23" s="17" t="s">
        <v>2</v>
      </c>
      <c r="C23">
        <v>67.599999999999994</v>
      </c>
      <c r="D23">
        <v>0</v>
      </c>
      <c r="E23">
        <v>0</v>
      </c>
      <c r="F23">
        <v>0</v>
      </c>
      <c r="G23">
        <f t="shared" si="8"/>
        <v>0</v>
      </c>
      <c r="H23">
        <f t="shared" si="9"/>
        <v>0</v>
      </c>
      <c r="I23">
        <f t="shared" si="10"/>
        <v>0</v>
      </c>
      <c r="J23">
        <f t="shared" si="11"/>
        <v>0</v>
      </c>
      <c r="K23">
        <f t="shared" si="12"/>
        <v>0</v>
      </c>
      <c r="L23">
        <f t="shared" si="13"/>
        <v>0</v>
      </c>
      <c r="M23">
        <v>0</v>
      </c>
      <c r="N23">
        <f t="shared" si="6"/>
        <v>0</v>
      </c>
      <c r="O23">
        <f t="shared" si="7"/>
        <v>0</v>
      </c>
    </row>
    <row r="24" spans="1:15" x14ac:dyDescent="0.3">
      <c r="A24">
        <v>2021</v>
      </c>
      <c r="B24" s="17" t="s">
        <v>0</v>
      </c>
      <c r="C24">
        <v>262.59999999999997</v>
      </c>
      <c r="D24">
        <v>2</v>
      </c>
      <c r="E24">
        <v>1</v>
      </c>
      <c r="F24">
        <v>0</v>
      </c>
      <c r="G24">
        <f t="shared" si="8"/>
        <v>7.616146230007617E-3</v>
      </c>
      <c r="H24">
        <f t="shared" si="9"/>
        <v>0.76161462300076166</v>
      </c>
      <c r="I24">
        <f t="shared" si="10"/>
        <v>3.8080731150038085E-3</v>
      </c>
      <c r="J24">
        <f t="shared" si="11"/>
        <v>0.38080731150038083</v>
      </c>
      <c r="K24">
        <f t="shared" si="12"/>
        <v>0</v>
      </c>
      <c r="L24">
        <f t="shared" si="13"/>
        <v>0</v>
      </c>
      <c r="M24">
        <v>3</v>
      </c>
      <c r="N24">
        <f t="shared" si="6"/>
        <v>1.1424219345011425E-2</v>
      </c>
      <c r="O24">
        <f t="shared" si="7"/>
        <v>1.1424219345011426</v>
      </c>
    </row>
    <row r="25" spans="1:15" x14ac:dyDescent="0.3">
      <c r="A25">
        <v>2021</v>
      </c>
      <c r="B25" s="17" t="s">
        <v>1</v>
      </c>
      <c r="C25">
        <v>16.5</v>
      </c>
      <c r="D25">
        <v>0</v>
      </c>
      <c r="E25">
        <v>0</v>
      </c>
      <c r="F25">
        <v>0</v>
      </c>
      <c r="G25">
        <f t="shared" si="8"/>
        <v>0</v>
      </c>
      <c r="H25">
        <f t="shared" si="9"/>
        <v>0</v>
      </c>
      <c r="I25">
        <f t="shared" si="10"/>
        <v>0</v>
      </c>
      <c r="J25">
        <f t="shared" si="11"/>
        <v>0</v>
      </c>
      <c r="K25">
        <f t="shared" si="12"/>
        <v>0</v>
      </c>
      <c r="L25">
        <f t="shared" si="13"/>
        <v>0</v>
      </c>
      <c r="M25">
        <v>0</v>
      </c>
      <c r="N25">
        <f t="shared" si="6"/>
        <v>0</v>
      </c>
      <c r="O25">
        <f t="shared" si="7"/>
        <v>0</v>
      </c>
    </row>
    <row r="26" spans="1:15" x14ac:dyDescent="0.3">
      <c r="A26">
        <v>2022</v>
      </c>
      <c r="B26" s="17" t="s">
        <v>3</v>
      </c>
      <c r="C26">
        <v>49.4</v>
      </c>
      <c r="D26">
        <v>0</v>
      </c>
      <c r="E26">
        <v>0</v>
      </c>
      <c r="F26">
        <v>0</v>
      </c>
      <c r="G26">
        <f t="shared" si="8"/>
        <v>0</v>
      </c>
      <c r="H26">
        <f t="shared" si="9"/>
        <v>0</v>
      </c>
      <c r="I26">
        <f t="shared" si="10"/>
        <v>0</v>
      </c>
      <c r="J26">
        <f t="shared" si="11"/>
        <v>0</v>
      </c>
      <c r="K26">
        <f t="shared" si="12"/>
        <v>0</v>
      </c>
      <c r="L26">
        <f t="shared" si="13"/>
        <v>0</v>
      </c>
      <c r="M26">
        <v>1</v>
      </c>
      <c r="N26">
        <f t="shared" si="6"/>
        <v>2.0242914979757085E-2</v>
      </c>
      <c r="O26">
        <f t="shared" si="7"/>
        <v>2.0242914979757085</v>
      </c>
    </row>
    <row r="27" spans="1:15" x14ac:dyDescent="0.3">
      <c r="A27">
        <v>2022</v>
      </c>
      <c r="B27" s="17" t="s">
        <v>2</v>
      </c>
      <c r="C27">
        <v>24.3</v>
      </c>
      <c r="D27">
        <v>0</v>
      </c>
      <c r="E27">
        <v>0</v>
      </c>
      <c r="F27">
        <v>0</v>
      </c>
      <c r="G27">
        <f t="shared" si="8"/>
        <v>0</v>
      </c>
      <c r="H27">
        <f t="shared" si="9"/>
        <v>0</v>
      </c>
      <c r="I27">
        <f t="shared" si="10"/>
        <v>0</v>
      </c>
      <c r="J27">
        <f t="shared" si="11"/>
        <v>0</v>
      </c>
      <c r="K27">
        <f t="shared" si="12"/>
        <v>0</v>
      </c>
      <c r="L27">
        <f t="shared" si="13"/>
        <v>0</v>
      </c>
      <c r="M27">
        <v>0</v>
      </c>
      <c r="N27">
        <f t="shared" si="6"/>
        <v>0</v>
      </c>
      <c r="O27">
        <f t="shared" si="7"/>
        <v>0</v>
      </c>
    </row>
    <row r="28" spans="1:15" x14ac:dyDescent="0.3">
      <c r="A28">
        <v>2022</v>
      </c>
      <c r="B28" s="17" t="s">
        <v>0</v>
      </c>
      <c r="C28">
        <v>100.50000000000001</v>
      </c>
      <c r="D28">
        <v>0</v>
      </c>
      <c r="E28">
        <v>0</v>
      </c>
      <c r="F28">
        <v>0</v>
      </c>
      <c r="G28">
        <f t="shared" si="8"/>
        <v>0</v>
      </c>
      <c r="H28">
        <f t="shared" si="9"/>
        <v>0</v>
      </c>
      <c r="I28">
        <f t="shared" si="10"/>
        <v>0</v>
      </c>
      <c r="J28">
        <f t="shared" si="11"/>
        <v>0</v>
      </c>
      <c r="K28">
        <f t="shared" si="12"/>
        <v>0</v>
      </c>
      <c r="L28">
        <f t="shared" si="13"/>
        <v>0</v>
      </c>
      <c r="M28">
        <v>3</v>
      </c>
      <c r="N28">
        <f t="shared" si="6"/>
        <v>2.9850746268656712E-2</v>
      </c>
      <c r="O28">
        <f t="shared" si="7"/>
        <v>2.9850746268656714</v>
      </c>
    </row>
    <row r="29" spans="1:15" x14ac:dyDescent="0.3">
      <c r="A29">
        <v>2022</v>
      </c>
      <c r="B29" s="17" t="s">
        <v>1</v>
      </c>
      <c r="C29">
        <v>12.5</v>
      </c>
      <c r="D29">
        <v>0</v>
      </c>
      <c r="E29">
        <v>0</v>
      </c>
      <c r="F29">
        <v>0</v>
      </c>
      <c r="G29">
        <f t="shared" si="8"/>
        <v>0</v>
      </c>
      <c r="H29">
        <f t="shared" si="9"/>
        <v>0</v>
      </c>
      <c r="I29">
        <f t="shared" si="10"/>
        <v>0</v>
      </c>
      <c r="J29">
        <f t="shared" si="11"/>
        <v>0</v>
      </c>
      <c r="K29">
        <f t="shared" si="12"/>
        <v>0</v>
      </c>
      <c r="L29">
        <f t="shared" si="13"/>
        <v>0</v>
      </c>
      <c r="M29">
        <v>0</v>
      </c>
      <c r="N29">
        <f t="shared" si="6"/>
        <v>0</v>
      </c>
      <c r="O29">
        <f t="shared" si="7"/>
        <v>0</v>
      </c>
    </row>
    <row r="30" spans="1:15" x14ac:dyDescent="0.3">
      <c r="A30">
        <v>2023</v>
      </c>
      <c r="B30" s="17" t="s">
        <v>3</v>
      </c>
      <c r="C30">
        <v>209.89999999999998</v>
      </c>
      <c r="D30">
        <v>2</v>
      </c>
      <c r="E30">
        <v>0</v>
      </c>
      <c r="F30">
        <v>1</v>
      </c>
      <c r="G30">
        <f t="shared" si="8"/>
        <v>9.5283468318246786E-3</v>
      </c>
      <c r="H30">
        <f t="shared" si="9"/>
        <v>0.95283468318246789</v>
      </c>
      <c r="I30">
        <f t="shared" si="10"/>
        <v>0</v>
      </c>
      <c r="J30">
        <f t="shared" si="11"/>
        <v>0</v>
      </c>
      <c r="K30">
        <f t="shared" si="12"/>
        <v>4.7641734159123393E-3</v>
      </c>
      <c r="L30">
        <f t="shared" si="13"/>
        <v>0.47641734159123394</v>
      </c>
      <c r="M30">
        <v>3</v>
      </c>
      <c r="N30">
        <f t="shared" si="6"/>
        <v>1.429252024773702E-2</v>
      </c>
      <c r="O30">
        <f t="shared" si="7"/>
        <v>1.4292520247737019</v>
      </c>
    </row>
    <row r="31" spans="1:15" x14ac:dyDescent="0.3">
      <c r="A31">
        <v>2023</v>
      </c>
      <c r="B31" s="17" t="s">
        <v>2</v>
      </c>
      <c r="C31">
        <v>7.7</v>
      </c>
      <c r="D31">
        <v>0</v>
      </c>
      <c r="E31">
        <v>1</v>
      </c>
      <c r="F31">
        <v>1</v>
      </c>
      <c r="G31">
        <f t="shared" si="8"/>
        <v>0</v>
      </c>
      <c r="H31">
        <f t="shared" si="9"/>
        <v>0</v>
      </c>
      <c r="I31">
        <f t="shared" si="10"/>
        <v>0.12987012987012986</v>
      </c>
      <c r="J31">
        <f t="shared" si="11"/>
        <v>12.987012987012985</v>
      </c>
      <c r="K31">
        <f t="shared" si="12"/>
        <v>0.12987012987012986</v>
      </c>
      <c r="L31">
        <f t="shared" si="13"/>
        <v>12.987012987012985</v>
      </c>
      <c r="M31">
        <v>2</v>
      </c>
      <c r="N31">
        <f t="shared" si="6"/>
        <v>0.25974025974025972</v>
      </c>
      <c r="O31">
        <f t="shared" si="7"/>
        <v>25.97402597402597</v>
      </c>
    </row>
    <row r="32" spans="1:15" x14ac:dyDescent="0.3">
      <c r="A32">
        <v>2023</v>
      </c>
      <c r="B32" s="17" t="s">
        <v>0</v>
      </c>
      <c r="C32">
        <v>301.95</v>
      </c>
      <c r="D32">
        <v>0</v>
      </c>
      <c r="E32">
        <v>0</v>
      </c>
      <c r="F32">
        <v>0</v>
      </c>
      <c r="G32">
        <f t="shared" si="8"/>
        <v>0</v>
      </c>
      <c r="H32">
        <f t="shared" si="9"/>
        <v>0</v>
      </c>
      <c r="I32">
        <f t="shared" si="10"/>
        <v>0</v>
      </c>
      <c r="J32">
        <f t="shared" si="11"/>
        <v>0</v>
      </c>
      <c r="K32">
        <f t="shared" si="12"/>
        <v>0</v>
      </c>
      <c r="L32">
        <f t="shared" si="13"/>
        <v>0</v>
      </c>
      <c r="M32">
        <v>0</v>
      </c>
      <c r="N32">
        <f t="shared" si="6"/>
        <v>0</v>
      </c>
      <c r="O32">
        <f t="shared" si="7"/>
        <v>0</v>
      </c>
    </row>
    <row r="33" spans="1:18" x14ac:dyDescent="0.3">
      <c r="A33">
        <v>2023</v>
      </c>
      <c r="B33" s="17" t="s">
        <v>1</v>
      </c>
      <c r="C33">
        <v>171.75</v>
      </c>
      <c r="D33">
        <v>0</v>
      </c>
      <c r="E33">
        <v>0</v>
      </c>
      <c r="F33">
        <v>0</v>
      </c>
      <c r="G33">
        <f t="shared" si="8"/>
        <v>0</v>
      </c>
      <c r="H33">
        <f t="shared" si="9"/>
        <v>0</v>
      </c>
      <c r="I33">
        <f t="shared" si="10"/>
        <v>0</v>
      </c>
      <c r="J33">
        <f t="shared" si="11"/>
        <v>0</v>
      </c>
      <c r="K33">
        <f t="shared" si="12"/>
        <v>0</v>
      </c>
      <c r="L33">
        <f t="shared" si="13"/>
        <v>0</v>
      </c>
      <c r="M33">
        <v>1</v>
      </c>
      <c r="N33">
        <f t="shared" si="6"/>
        <v>5.822416302765648E-3</v>
      </c>
      <c r="O33">
        <f t="shared" si="7"/>
        <v>0.58224163027656484</v>
      </c>
    </row>
    <row r="34" spans="1:18" x14ac:dyDescent="0.3">
      <c r="A34">
        <v>2024</v>
      </c>
      <c r="B34" s="17" t="s">
        <v>3</v>
      </c>
      <c r="C34">
        <v>216.3</v>
      </c>
      <c r="D34">
        <v>6</v>
      </c>
      <c r="E34">
        <v>0</v>
      </c>
      <c r="F34">
        <v>0</v>
      </c>
      <c r="G34">
        <f t="shared" si="8"/>
        <v>2.7739251040221912E-2</v>
      </c>
      <c r="H34">
        <f t="shared" si="9"/>
        <v>2.7739251040221911</v>
      </c>
      <c r="I34">
        <f t="shared" si="10"/>
        <v>0</v>
      </c>
      <c r="J34">
        <f t="shared" si="11"/>
        <v>0</v>
      </c>
      <c r="K34">
        <f t="shared" si="12"/>
        <v>0</v>
      </c>
      <c r="L34">
        <f t="shared" si="13"/>
        <v>0</v>
      </c>
      <c r="M34">
        <v>9</v>
      </c>
      <c r="N34">
        <f t="shared" si="6"/>
        <v>4.1608876560332866E-2</v>
      </c>
      <c r="O34">
        <f t="shared" si="7"/>
        <v>4.160887656033287</v>
      </c>
    </row>
    <row r="35" spans="1:18" x14ac:dyDescent="0.3">
      <c r="A35">
        <v>2024</v>
      </c>
      <c r="B35" s="17" t="s">
        <v>2</v>
      </c>
      <c r="C35">
        <v>134.1</v>
      </c>
      <c r="D35">
        <v>1</v>
      </c>
      <c r="E35">
        <v>2</v>
      </c>
      <c r="F35">
        <v>0</v>
      </c>
      <c r="G35">
        <f t="shared" si="8"/>
        <v>7.4571215510812828E-3</v>
      </c>
      <c r="H35">
        <f t="shared" si="9"/>
        <v>0.74571215510812827</v>
      </c>
      <c r="I35">
        <f t="shared" si="10"/>
        <v>1.4914243102162566E-2</v>
      </c>
      <c r="J35">
        <f t="shared" si="11"/>
        <v>1.4914243102162565</v>
      </c>
      <c r="K35">
        <f t="shared" si="12"/>
        <v>0</v>
      </c>
      <c r="L35">
        <f t="shared" si="13"/>
        <v>0</v>
      </c>
      <c r="M35">
        <v>3</v>
      </c>
      <c r="N35">
        <f t="shared" si="6"/>
        <v>2.2371364653243849E-2</v>
      </c>
      <c r="O35">
        <f t="shared" si="7"/>
        <v>2.2371364653243848</v>
      </c>
    </row>
    <row r="36" spans="1:18" x14ac:dyDescent="0.3">
      <c r="A36">
        <v>2024</v>
      </c>
      <c r="B36" s="17" t="s">
        <v>0</v>
      </c>
      <c r="C36">
        <v>434.3</v>
      </c>
      <c r="D36">
        <v>2</v>
      </c>
      <c r="E36">
        <v>0</v>
      </c>
      <c r="F36">
        <v>0</v>
      </c>
      <c r="G36">
        <f t="shared" si="8"/>
        <v>4.6051116739580936E-3</v>
      </c>
      <c r="H36">
        <f t="shared" si="9"/>
        <v>0.46051116739580938</v>
      </c>
      <c r="I36">
        <f t="shared" si="10"/>
        <v>0</v>
      </c>
      <c r="J36">
        <f t="shared" si="11"/>
        <v>0</v>
      </c>
      <c r="K36">
        <f t="shared" si="12"/>
        <v>0</v>
      </c>
      <c r="L36">
        <f t="shared" si="13"/>
        <v>0</v>
      </c>
      <c r="M36">
        <v>2</v>
      </c>
      <c r="N36">
        <f t="shared" si="6"/>
        <v>4.6051116739580936E-3</v>
      </c>
      <c r="O36">
        <f t="shared" si="7"/>
        <v>0.46051116739580938</v>
      </c>
    </row>
    <row r="37" spans="1:18" x14ac:dyDescent="0.3">
      <c r="A37">
        <v>2024</v>
      </c>
      <c r="B37" s="17" t="s">
        <v>1</v>
      </c>
      <c r="C37">
        <v>48.75</v>
      </c>
      <c r="D37">
        <v>2</v>
      </c>
      <c r="E37">
        <v>0</v>
      </c>
      <c r="F37">
        <v>0</v>
      </c>
      <c r="G37">
        <f t="shared" si="8"/>
        <v>4.1025641025641026E-2</v>
      </c>
      <c r="H37">
        <f t="shared" si="9"/>
        <v>4.1025641025641022</v>
      </c>
      <c r="I37">
        <f t="shared" si="10"/>
        <v>0</v>
      </c>
      <c r="J37">
        <f t="shared" si="11"/>
        <v>0</v>
      </c>
      <c r="K37">
        <f t="shared" si="12"/>
        <v>0</v>
      </c>
      <c r="L37">
        <f t="shared" si="13"/>
        <v>0</v>
      </c>
      <c r="M37">
        <v>2</v>
      </c>
      <c r="N37">
        <f t="shared" si="6"/>
        <v>4.1025641025641026E-2</v>
      </c>
      <c r="O37">
        <f t="shared" si="7"/>
        <v>4.1025641025641022</v>
      </c>
    </row>
    <row r="38" spans="1:18" x14ac:dyDescent="0.3">
      <c r="A38">
        <v>2025</v>
      </c>
      <c r="B38" s="17" t="s">
        <v>3</v>
      </c>
      <c r="C38">
        <v>221.15</v>
      </c>
      <c r="D38">
        <v>14</v>
      </c>
      <c r="E38">
        <v>13</v>
      </c>
      <c r="F38">
        <v>12</v>
      </c>
      <c r="G38">
        <f t="shared" si="8"/>
        <v>6.3305448790413749E-2</v>
      </c>
      <c r="H38">
        <f t="shared" si="9"/>
        <v>6.3305448790413745</v>
      </c>
      <c r="I38">
        <f t="shared" si="10"/>
        <v>5.8783631019669907E-2</v>
      </c>
      <c r="J38">
        <f t="shared" si="11"/>
        <v>5.8783631019669906</v>
      </c>
      <c r="K38">
        <f t="shared" si="12"/>
        <v>5.4261813248926066E-2</v>
      </c>
      <c r="L38">
        <f t="shared" si="13"/>
        <v>5.4261813248926067</v>
      </c>
      <c r="M38">
        <v>29</v>
      </c>
      <c r="N38">
        <f t="shared" si="6"/>
        <v>0.13113271535157134</v>
      </c>
      <c r="O38">
        <f t="shared" si="7"/>
        <v>13.113271535157134</v>
      </c>
    </row>
    <row r="39" spans="1:18" x14ac:dyDescent="0.3">
      <c r="A39">
        <v>2025</v>
      </c>
      <c r="B39" s="17" t="s">
        <v>2</v>
      </c>
      <c r="C39">
        <v>70.55</v>
      </c>
      <c r="D39">
        <v>0</v>
      </c>
      <c r="E39">
        <v>2</v>
      </c>
      <c r="F39">
        <v>0</v>
      </c>
      <c r="G39">
        <f t="shared" si="8"/>
        <v>0</v>
      </c>
      <c r="H39">
        <f t="shared" si="9"/>
        <v>0</v>
      </c>
      <c r="I39">
        <f t="shared" si="10"/>
        <v>2.834868887313962E-2</v>
      </c>
      <c r="J39">
        <f t="shared" si="11"/>
        <v>2.834868887313962</v>
      </c>
      <c r="K39">
        <f t="shared" si="12"/>
        <v>0</v>
      </c>
      <c r="L39">
        <f t="shared" si="13"/>
        <v>0</v>
      </c>
      <c r="M39">
        <v>1</v>
      </c>
      <c r="N39">
        <f t="shared" si="6"/>
        <v>1.417434443656981E-2</v>
      </c>
      <c r="O39">
        <f t="shared" si="7"/>
        <v>1.417434443656981</v>
      </c>
    </row>
    <row r="40" spans="1:18" x14ac:dyDescent="0.3">
      <c r="A40">
        <v>2025</v>
      </c>
      <c r="B40" s="17" t="s">
        <v>0</v>
      </c>
      <c r="C40">
        <v>58.8</v>
      </c>
      <c r="D40">
        <v>0</v>
      </c>
      <c r="E40">
        <v>3</v>
      </c>
      <c r="F40">
        <v>0</v>
      </c>
      <c r="G40">
        <f t="shared" si="8"/>
        <v>0</v>
      </c>
      <c r="H40">
        <f t="shared" si="9"/>
        <v>0</v>
      </c>
      <c r="I40">
        <f t="shared" si="10"/>
        <v>5.1020408163265307E-2</v>
      </c>
      <c r="J40">
        <f t="shared" si="11"/>
        <v>5.1020408163265305</v>
      </c>
      <c r="K40">
        <f t="shared" si="12"/>
        <v>0</v>
      </c>
      <c r="L40">
        <f t="shared" si="13"/>
        <v>0</v>
      </c>
      <c r="M40">
        <v>2</v>
      </c>
      <c r="N40">
        <f t="shared" si="6"/>
        <v>3.4013605442176874E-2</v>
      </c>
      <c r="O40">
        <f t="shared" si="7"/>
        <v>3.4013605442176873</v>
      </c>
    </row>
    <row r="41" spans="1:18" x14ac:dyDescent="0.3">
      <c r="A41" s="10"/>
      <c r="B41" s="10"/>
      <c r="C41" s="10"/>
      <c r="D41" s="10"/>
      <c r="E41" s="10"/>
      <c r="F41" s="10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</sheetData>
  <sortState xmlns:xlrd2="http://schemas.microsoft.com/office/spreadsheetml/2017/richdata2" ref="A2:R50">
    <sortCondition ref="A2:A50"/>
    <sortCondition ref="B2:B50" customList="Migratory Surge (Nov-Feb),Late-State Pressure (Mar),Breeding Season/Absence (Apr-Sep),Early Fall Arrival (Oct)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CEC5C-AD3B-42F0-AA03-75E03FFEA295}">
  <dimension ref="A1:N5"/>
  <sheetViews>
    <sheetView topLeftCell="B1" workbookViewId="0">
      <selection activeCell="N30" sqref="N29:N30"/>
    </sheetView>
  </sheetViews>
  <sheetFormatPr defaultRowHeight="14" x14ac:dyDescent="0.3"/>
  <cols>
    <col min="1" max="1" width="32.54296875" customWidth="1"/>
    <col min="2" max="2" width="11.7265625" customWidth="1"/>
    <col min="3" max="3" width="19.7265625" customWidth="1"/>
    <col min="4" max="4" width="17.81640625" customWidth="1"/>
    <col min="5" max="5" width="14.7265625" customWidth="1"/>
    <col min="6" max="6" width="14.54296875" customWidth="1"/>
    <col min="7" max="7" width="18.453125" customWidth="1"/>
    <col min="8" max="8" width="13.90625" customWidth="1"/>
    <col min="9" max="9" width="17.36328125" customWidth="1"/>
    <col min="10" max="10" width="14.1796875" customWidth="1"/>
    <col min="11" max="11" width="18.7265625" customWidth="1"/>
  </cols>
  <sheetData>
    <row r="1" spans="1:14" s="1" customFormat="1" ht="42" x14ac:dyDescent="0.3">
      <c r="A1" s="1" t="s">
        <v>28</v>
      </c>
      <c r="B1" s="1" t="s">
        <v>27</v>
      </c>
      <c r="C1" s="1" t="s">
        <v>22</v>
      </c>
      <c r="D1" s="1" t="s">
        <v>23</v>
      </c>
      <c r="E1" s="1" t="s">
        <v>24</v>
      </c>
      <c r="F1" s="1" t="s">
        <v>29</v>
      </c>
      <c r="G1" s="1" t="s">
        <v>30</v>
      </c>
      <c r="H1" s="1" t="s">
        <v>31</v>
      </c>
      <c r="I1" s="1" t="s">
        <v>32</v>
      </c>
      <c r="J1" s="1" t="s">
        <v>33</v>
      </c>
      <c r="K1" s="1" t="s">
        <v>34</v>
      </c>
      <c r="L1" s="1" t="s">
        <v>62</v>
      </c>
      <c r="M1" s="1" t="s">
        <v>63</v>
      </c>
      <c r="N1" s="1" t="s">
        <v>65</v>
      </c>
    </row>
    <row r="2" spans="1:14" x14ac:dyDescent="0.3">
      <c r="A2" s="2" t="s">
        <v>69</v>
      </c>
      <c r="B2">
        <v>1177.8499999999999</v>
      </c>
      <c r="C2">
        <v>28</v>
      </c>
      <c r="D2">
        <v>13</v>
      </c>
      <c r="E2">
        <v>15</v>
      </c>
      <c r="F2">
        <f>C2/B2</f>
        <v>2.3772127180880419E-2</v>
      </c>
      <c r="G2">
        <f>F2*100</f>
        <v>2.377212718088042</v>
      </c>
      <c r="H2">
        <f>D2/B2</f>
        <v>1.1037059048265909E-2</v>
      </c>
      <c r="I2">
        <f>H2*100</f>
        <v>1.1037059048265909</v>
      </c>
      <c r="J2">
        <f>E2/B2</f>
        <v>1.273506813261451E-2</v>
      </c>
      <c r="K2">
        <f>J2*100</f>
        <v>1.2735068132614511</v>
      </c>
      <c r="L2">
        <v>57</v>
      </c>
      <c r="M2">
        <f>L2/B2</f>
        <v>4.8393258903935137E-2</v>
      </c>
      <c r="N2">
        <f>M2*100</f>
        <v>4.8393258903935132</v>
      </c>
    </row>
    <row r="3" spans="1:14" x14ac:dyDescent="0.3">
      <c r="A3" s="2" t="s">
        <v>70</v>
      </c>
      <c r="B3">
        <v>439.75</v>
      </c>
      <c r="C3">
        <v>1</v>
      </c>
      <c r="D3">
        <v>5</v>
      </c>
      <c r="E3">
        <v>1</v>
      </c>
      <c r="F3">
        <f t="shared" ref="F3:F5" si="0">C3/B3</f>
        <v>2.2740193291642978E-3</v>
      </c>
      <c r="G3">
        <f t="shared" ref="G3:G5" si="1">F3*100</f>
        <v>0.22740193291642977</v>
      </c>
      <c r="H3">
        <f t="shared" ref="H3:H5" si="2">D3/B3</f>
        <v>1.137009664582149E-2</v>
      </c>
      <c r="I3">
        <f t="shared" ref="I3:I5" si="3">H3*100</f>
        <v>1.137009664582149</v>
      </c>
      <c r="J3">
        <f t="shared" ref="J3:J5" si="4">E3/B3</f>
        <v>2.2740193291642978E-3</v>
      </c>
      <c r="K3">
        <f t="shared" ref="K3:K5" si="5">J3*100</f>
        <v>0.22740193291642977</v>
      </c>
      <c r="L3">
        <v>6</v>
      </c>
      <c r="M3">
        <f t="shared" ref="M3:M5" si="6">L3/B3</f>
        <v>1.3644115974985787E-2</v>
      </c>
      <c r="N3">
        <f t="shared" ref="N3:N5" si="7">M3*100</f>
        <v>1.3644115974985787</v>
      </c>
    </row>
    <row r="4" spans="1:14" x14ac:dyDescent="0.3">
      <c r="A4" s="2" t="s">
        <v>71</v>
      </c>
      <c r="B4">
        <v>1849.75</v>
      </c>
      <c r="C4">
        <v>10</v>
      </c>
      <c r="D4">
        <v>4</v>
      </c>
      <c r="E4">
        <v>0</v>
      </c>
      <c r="F4">
        <f t="shared" si="0"/>
        <v>5.406135964319503E-3</v>
      </c>
      <c r="G4">
        <f t="shared" si="1"/>
        <v>0.54061359643195028</v>
      </c>
      <c r="H4">
        <f t="shared" si="2"/>
        <v>2.1624543857278011E-3</v>
      </c>
      <c r="I4">
        <f t="shared" si="3"/>
        <v>0.21624543857278011</v>
      </c>
      <c r="J4">
        <f t="shared" si="4"/>
        <v>0</v>
      </c>
      <c r="K4">
        <f t="shared" si="5"/>
        <v>0</v>
      </c>
      <c r="L4">
        <v>15</v>
      </c>
      <c r="M4">
        <f t="shared" si="6"/>
        <v>8.1092039464792532E-3</v>
      </c>
      <c r="N4">
        <f t="shared" si="7"/>
        <v>0.81092039464792531</v>
      </c>
    </row>
    <row r="5" spans="1:14" x14ac:dyDescent="0.3">
      <c r="A5" s="2" t="s">
        <v>72</v>
      </c>
      <c r="B5">
        <v>324.25</v>
      </c>
      <c r="C5">
        <v>3</v>
      </c>
      <c r="D5">
        <v>1</v>
      </c>
      <c r="E5">
        <v>0</v>
      </c>
      <c r="F5">
        <f t="shared" si="0"/>
        <v>9.2521202775636083E-3</v>
      </c>
      <c r="G5">
        <f t="shared" si="1"/>
        <v>0.9252120277563608</v>
      </c>
      <c r="H5">
        <f t="shared" si="2"/>
        <v>3.0840400925212026E-3</v>
      </c>
      <c r="I5">
        <f t="shared" si="3"/>
        <v>0.30840400925212025</v>
      </c>
      <c r="J5">
        <f t="shared" si="4"/>
        <v>0</v>
      </c>
      <c r="K5">
        <f t="shared" si="5"/>
        <v>0</v>
      </c>
      <c r="L5">
        <v>6</v>
      </c>
      <c r="M5">
        <f t="shared" si="6"/>
        <v>1.8504240555127217E-2</v>
      </c>
      <c r="N5">
        <f t="shared" si="7"/>
        <v>1.8504240555127216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8D17E-CD0E-4CB6-923F-FBCE0FE5ABB6}">
  <dimension ref="A1:N11"/>
  <sheetViews>
    <sheetView topLeftCell="D1" workbookViewId="0">
      <selection activeCell="A2" sqref="A2:N11"/>
    </sheetView>
  </sheetViews>
  <sheetFormatPr defaultRowHeight="14" x14ac:dyDescent="0.3"/>
  <cols>
    <col min="2" max="2" width="11.81640625" customWidth="1"/>
    <col min="3" max="3" width="19.36328125" customWidth="1"/>
    <col min="4" max="4" width="16.90625" customWidth="1"/>
    <col min="5" max="5" width="14.26953125" customWidth="1"/>
    <col min="6" max="6" width="15.08984375" customWidth="1"/>
    <col min="7" max="7" width="18" customWidth="1"/>
    <col min="8" max="8" width="15.54296875" customWidth="1"/>
    <col min="9" max="9" width="19.54296875" customWidth="1"/>
    <col min="10" max="10" width="14.453125" customWidth="1"/>
    <col min="11" max="11" width="17.90625" customWidth="1"/>
  </cols>
  <sheetData>
    <row r="1" spans="1:14" s="10" customFormat="1" ht="42" x14ac:dyDescent="0.3">
      <c r="A1" s="10" t="s">
        <v>4</v>
      </c>
      <c r="B1" s="10" t="s">
        <v>27</v>
      </c>
      <c r="C1" s="10" t="s">
        <v>22</v>
      </c>
      <c r="D1" s="10" t="s">
        <v>23</v>
      </c>
      <c r="E1" s="10" t="s">
        <v>24</v>
      </c>
      <c r="F1" s="1" t="s">
        <v>29</v>
      </c>
      <c r="G1" s="1" t="s">
        <v>30</v>
      </c>
      <c r="H1" s="1" t="s">
        <v>31</v>
      </c>
      <c r="I1" s="1" t="s">
        <v>32</v>
      </c>
      <c r="J1" s="1" t="s">
        <v>33</v>
      </c>
      <c r="K1" s="1" t="s">
        <v>34</v>
      </c>
      <c r="L1" s="10" t="s">
        <v>62</v>
      </c>
      <c r="M1" s="10" t="s">
        <v>63</v>
      </c>
      <c r="N1" s="10" t="s">
        <v>64</v>
      </c>
    </row>
    <row r="2" spans="1:14" x14ac:dyDescent="0.3">
      <c r="A2" s="2">
        <v>2016</v>
      </c>
      <c r="B2">
        <v>15</v>
      </c>
      <c r="C2">
        <v>0</v>
      </c>
      <c r="D2">
        <v>0</v>
      </c>
      <c r="E2">
        <v>0</v>
      </c>
      <c r="F2">
        <f>C2/B2</f>
        <v>0</v>
      </c>
      <c r="G2">
        <f>F2*100</f>
        <v>0</v>
      </c>
      <c r="H2">
        <f>D2/B2</f>
        <v>0</v>
      </c>
      <c r="I2">
        <f>H2*100</f>
        <v>0</v>
      </c>
      <c r="J2">
        <f>E2/B2</f>
        <v>0</v>
      </c>
      <c r="K2">
        <f>J2*100</f>
        <v>0</v>
      </c>
      <c r="L2">
        <v>0</v>
      </c>
      <c r="M2">
        <v>0</v>
      </c>
      <c r="N2">
        <v>0</v>
      </c>
    </row>
    <row r="3" spans="1:14" x14ac:dyDescent="0.3">
      <c r="A3" s="2">
        <v>2017</v>
      </c>
      <c r="B3">
        <v>37.950000000000003</v>
      </c>
      <c r="C3">
        <v>0</v>
      </c>
      <c r="D3">
        <v>0</v>
      </c>
      <c r="E3">
        <v>0</v>
      </c>
      <c r="F3">
        <f t="shared" ref="F3:F11" si="0">C3/B3</f>
        <v>0</v>
      </c>
      <c r="G3">
        <f t="shared" ref="G3:G11" si="1">F3*100</f>
        <v>0</v>
      </c>
      <c r="H3">
        <f t="shared" ref="H3:H11" si="2">D3/B3</f>
        <v>0</v>
      </c>
      <c r="I3">
        <f t="shared" ref="I3:I11" si="3">H3*100</f>
        <v>0</v>
      </c>
      <c r="J3">
        <f t="shared" ref="J3:J11" si="4">E3/B3</f>
        <v>0</v>
      </c>
      <c r="K3">
        <f t="shared" ref="K3:K11" si="5">J3*100</f>
        <v>0</v>
      </c>
      <c r="L3">
        <v>0</v>
      </c>
      <c r="M3">
        <v>0</v>
      </c>
      <c r="N3">
        <v>0</v>
      </c>
    </row>
    <row r="4" spans="1:14" x14ac:dyDescent="0.3">
      <c r="A4" s="2">
        <v>2018</v>
      </c>
      <c r="B4">
        <v>164.95</v>
      </c>
      <c r="C4">
        <v>0</v>
      </c>
      <c r="D4">
        <v>0</v>
      </c>
      <c r="E4">
        <v>0</v>
      </c>
      <c r="F4">
        <f t="shared" si="0"/>
        <v>0</v>
      </c>
      <c r="G4">
        <f t="shared" si="1"/>
        <v>0</v>
      </c>
      <c r="H4">
        <f t="shared" si="2"/>
        <v>0</v>
      </c>
      <c r="I4">
        <f t="shared" si="3"/>
        <v>0</v>
      </c>
      <c r="J4">
        <f t="shared" si="4"/>
        <v>0</v>
      </c>
      <c r="K4">
        <f t="shared" si="5"/>
        <v>0</v>
      </c>
      <c r="L4">
        <v>0</v>
      </c>
      <c r="M4">
        <v>0</v>
      </c>
      <c r="N4">
        <v>0</v>
      </c>
    </row>
    <row r="5" spans="1:14" x14ac:dyDescent="0.3">
      <c r="A5" s="2">
        <v>2019</v>
      </c>
      <c r="B5">
        <v>424.34999999999997</v>
      </c>
      <c r="C5">
        <v>2</v>
      </c>
      <c r="D5">
        <v>1</v>
      </c>
      <c r="E5">
        <v>2</v>
      </c>
      <c r="F5">
        <f t="shared" si="0"/>
        <v>4.7130906091669613E-3</v>
      </c>
      <c r="G5">
        <f t="shared" si="1"/>
        <v>0.47130906091669611</v>
      </c>
      <c r="H5">
        <f t="shared" si="2"/>
        <v>2.3565453045834807E-3</v>
      </c>
      <c r="I5">
        <f t="shared" si="3"/>
        <v>0.23565453045834805</v>
      </c>
      <c r="J5">
        <f t="shared" si="4"/>
        <v>4.7130906091669613E-3</v>
      </c>
      <c r="K5">
        <f t="shared" si="5"/>
        <v>0.47130906091669611</v>
      </c>
      <c r="L5">
        <v>8</v>
      </c>
      <c r="M5">
        <v>1.8852362436667845E-2</v>
      </c>
      <c r="N5">
        <v>1.8852362436667844</v>
      </c>
    </row>
    <row r="6" spans="1:14" x14ac:dyDescent="0.3">
      <c r="A6" s="2">
        <v>2020</v>
      </c>
      <c r="B6">
        <v>626.15000000000009</v>
      </c>
      <c r="C6">
        <v>6</v>
      </c>
      <c r="D6">
        <v>0</v>
      </c>
      <c r="E6">
        <v>0</v>
      </c>
      <c r="F6">
        <f t="shared" si="0"/>
        <v>9.582368442066596E-3</v>
      </c>
      <c r="G6">
        <f t="shared" si="1"/>
        <v>0.95823684420665955</v>
      </c>
      <c r="H6">
        <f t="shared" si="2"/>
        <v>0</v>
      </c>
      <c r="I6">
        <f t="shared" si="3"/>
        <v>0</v>
      </c>
      <c r="J6">
        <f t="shared" si="4"/>
        <v>0</v>
      </c>
      <c r="K6">
        <f t="shared" si="5"/>
        <v>0</v>
      </c>
      <c r="L6">
        <v>9</v>
      </c>
      <c r="M6">
        <v>1.4373552663099894E-2</v>
      </c>
      <c r="N6">
        <v>1.4373552663099893</v>
      </c>
    </row>
    <row r="7" spans="1:14" x14ac:dyDescent="0.3">
      <c r="A7" s="2">
        <v>2021</v>
      </c>
      <c r="B7">
        <v>461.25</v>
      </c>
      <c r="C7">
        <v>7</v>
      </c>
      <c r="D7">
        <v>1</v>
      </c>
      <c r="E7">
        <v>0</v>
      </c>
      <c r="F7">
        <f t="shared" si="0"/>
        <v>1.5176151761517615E-2</v>
      </c>
      <c r="G7">
        <f t="shared" si="1"/>
        <v>1.5176151761517616</v>
      </c>
      <c r="H7">
        <f t="shared" si="2"/>
        <v>2.1680216802168022E-3</v>
      </c>
      <c r="I7">
        <f t="shared" si="3"/>
        <v>0.21680216802168023</v>
      </c>
      <c r="J7">
        <f t="shared" si="4"/>
        <v>0</v>
      </c>
      <c r="K7">
        <f t="shared" si="5"/>
        <v>0</v>
      </c>
      <c r="L7">
        <v>9</v>
      </c>
      <c r="M7">
        <v>1.9512195121951219E-2</v>
      </c>
      <c r="N7">
        <v>1.9512195121951219</v>
      </c>
    </row>
    <row r="8" spans="1:14" x14ac:dyDescent="0.3">
      <c r="A8" s="2">
        <v>2022</v>
      </c>
      <c r="B8">
        <v>186.70000000000002</v>
      </c>
      <c r="C8">
        <v>0</v>
      </c>
      <c r="D8">
        <v>0</v>
      </c>
      <c r="E8">
        <v>0</v>
      </c>
      <c r="F8">
        <f t="shared" si="0"/>
        <v>0</v>
      </c>
      <c r="G8">
        <f t="shared" si="1"/>
        <v>0</v>
      </c>
      <c r="H8">
        <f t="shared" si="2"/>
        <v>0</v>
      </c>
      <c r="I8">
        <f t="shared" si="3"/>
        <v>0</v>
      </c>
      <c r="J8">
        <f t="shared" si="4"/>
        <v>0</v>
      </c>
      <c r="K8">
        <f t="shared" si="5"/>
        <v>0</v>
      </c>
      <c r="L8">
        <v>4</v>
      </c>
      <c r="M8">
        <v>2.1424745581146223E-2</v>
      </c>
      <c r="N8">
        <v>2.1424745581146225</v>
      </c>
    </row>
    <row r="9" spans="1:14" x14ac:dyDescent="0.3">
      <c r="A9" s="2">
        <v>2023</v>
      </c>
      <c r="B9">
        <v>691.30000000000007</v>
      </c>
      <c r="C9">
        <v>2</v>
      </c>
      <c r="D9">
        <v>1</v>
      </c>
      <c r="E9">
        <v>2</v>
      </c>
      <c r="F9">
        <f t="shared" si="0"/>
        <v>2.8930999566035005E-3</v>
      </c>
      <c r="G9">
        <f t="shared" si="1"/>
        <v>0.28930999566035004</v>
      </c>
      <c r="H9">
        <f t="shared" si="2"/>
        <v>1.4465499783017503E-3</v>
      </c>
      <c r="I9">
        <f t="shared" si="3"/>
        <v>0.14465499783017502</v>
      </c>
      <c r="J9">
        <f t="shared" si="4"/>
        <v>2.8930999566035005E-3</v>
      </c>
      <c r="K9">
        <f t="shared" si="5"/>
        <v>0.28930999566035004</v>
      </c>
      <c r="L9">
        <v>6</v>
      </c>
      <c r="M9">
        <v>8.6792998698105011E-3</v>
      </c>
      <c r="N9">
        <v>0.86792998698105006</v>
      </c>
    </row>
    <row r="10" spans="1:14" x14ac:dyDescent="0.3">
      <c r="A10" s="2">
        <v>2024</v>
      </c>
      <c r="B10">
        <v>833.44999999999993</v>
      </c>
      <c r="C10">
        <v>11</v>
      </c>
      <c r="D10">
        <v>2</v>
      </c>
      <c r="E10">
        <v>0</v>
      </c>
      <c r="F10">
        <f t="shared" si="0"/>
        <v>1.3198152258683786E-2</v>
      </c>
      <c r="G10">
        <f t="shared" si="1"/>
        <v>1.3198152258683786</v>
      </c>
      <c r="H10">
        <f t="shared" si="2"/>
        <v>2.3996640470334155E-3</v>
      </c>
      <c r="I10">
        <f t="shared" si="3"/>
        <v>0.23996640470334155</v>
      </c>
      <c r="J10">
        <f t="shared" si="4"/>
        <v>0</v>
      </c>
      <c r="K10">
        <f t="shared" si="5"/>
        <v>0</v>
      </c>
      <c r="L10">
        <v>16</v>
      </c>
      <c r="M10">
        <v>1.9197312376267324E-2</v>
      </c>
      <c r="N10">
        <v>1.9197312376267324</v>
      </c>
    </row>
    <row r="11" spans="1:14" x14ac:dyDescent="0.3">
      <c r="A11" s="2">
        <v>2025</v>
      </c>
      <c r="B11">
        <v>350.5</v>
      </c>
      <c r="C11">
        <v>14</v>
      </c>
      <c r="D11">
        <v>18</v>
      </c>
      <c r="E11">
        <v>12</v>
      </c>
      <c r="F11">
        <f t="shared" si="0"/>
        <v>3.9942938659058486E-2</v>
      </c>
      <c r="G11">
        <f t="shared" si="1"/>
        <v>3.9942938659058487</v>
      </c>
      <c r="H11">
        <f t="shared" si="2"/>
        <v>5.1355206847360911E-2</v>
      </c>
      <c r="I11">
        <f t="shared" si="3"/>
        <v>5.1355206847360915</v>
      </c>
      <c r="J11">
        <f t="shared" si="4"/>
        <v>3.4236804564907276E-2</v>
      </c>
      <c r="K11">
        <f t="shared" si="5"/>
        <v>3.4236804564907275</v>
      </c>
      <c r="L11">
        <v>32</v>
      </c>
      <c r="M11">
        <v>9.1298145506419404E-2</v>
      </c>
      <c r="N11">
        <v>9.1298145506419406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DB6A0-22C7-488E-96F6-7DEB9DD583FE}">
  <dimension ref="A1:H12"/>
  <sheetViews>
    <sheetView tabSelected="1" workbookViewId="0">
      <selection activeCell="E13" sqref="E13"/>
    </sheetView>
  </sheetViews>
  <sheetFormatPr defaultRowHeight="14" x14ac:dyDescent="0.3"/>
  <cols>
    <col min="1" max="1" width="10.36328125" customWidth="1"/>
    <col min="2" max="2" width="18.453125" customWidth="1"/>
    <col min="3" max="3" width="17.1796875" customWidth="1"/>
    <col min="4" max="4" width="13.1796875" customWidth="1"/>
    <col min="5" max="5" width="14.54296875" customWidth="1"/>
  </cols>
  <sheetData>
    <row r="1" spans="1:8" s="1" customFormat="1" ht="42" x14ac:dyDescent="0.3">
      <c r="A1" s="1" t="s">
        <v>4</v>
      </c>
      <c r="B1" s="1" t="s">
        <v>27</v>
      </c>
      <c r="C1" s="1" t="s">
        <v>36</v>
      </c>
      <c r="D1" s="1" t="s">
        <v>35</v>
      </c>
      <c r="E1" s="1" t="s">
        <v>68</v>
      </c>
      <c r="F1" s="1" t="s">
        <v>62</v>
      </c>
      <c r="G1" s="1" t="s">
        <v>63</v>
      </c>
      <c r="H1" s="1" t="s">
        <v>67</v>
      </c>
    </row>
    <row r="2" spans="1:8" x14ac:dyDescent="0.3">
      <c r="A2" s="2">
        <v>2016</v>
      </c>
      <c r="B2">
        <v>15</v>
      </c>
      <c r="C2">
        <v>0</v>
      </c>
      <c r="D2">
        <f>C2/B2</f>
        <v>0</v>
      </c>
      <c r="E2">
        <f>D2*100</f>
        <v>0</v>
      </c>
      <c r="F2">
        <v>0</v>
      </c>
      <c r="G2">
        <f>F2/B2</f>
        <v>0</v>
      </c>
      <c r="H2">
        <f>G2*100</f>
        <v>0</v>
      </c>
    </row>
    <row r="3" spans="1:8" x14ac:dyDescent="0.3">
      <c r="A3" s="2">
        <v>2017</v>
      </c>
      <c r="B3">
        <v>37.950000000000003</v>
      </c>
      <c r="C3">
        <v>0</v>
      </c>
      <c r="D3">
        <f t="shared" ref="D3:D11" si="0">C3/B3</f>
        <v>0</v>
      </c>
      <c r="E3">
        <f t="shared" ref="E3:E11" si="1">D3*100</f>
        <v>0</v>
      </c>
      <c r="F3">
        <v>0</v>
      </c>
      <c r="G3">
        <f t="shared" ref="G3:G11" si="2">F3/B3</f>
        <v>0</v>
      </c>
      <c r="H3">
        <f t="shared" ref="H3:H11" si="3">G3*100</f>
        <v>0</v>
      </c>
    </row>
    <row r="4" spans="1:8" x14ac:dyDescent="0.3">
      <c r="A4" s="2">
        <v>2018</v>
      </c>
      <c r="B4">
        <v>164.95</v>
      </c>
      <c r="C4">
        <v>0</v>
      </c>
      <c r="D4">
        <f t="shared" si="0"/>
        <v>0</v>
      </c>
      <c r="E4">
        <f t="shared" si="1"/>
        <v>0</v>
      </c>
      <c r="F4">
        <v>0</v>
      </c>
      <c r="G4">
        <f t="shared" si="2"/>
        <v>0</v>
      </c>
      <c r="H4">
        <f t="shared" si="3"/>
        <v>0</v>
      </c>
    </row>
    <row r="5" spans="1:8" x14ac:dyDescent="0.3">
      <c r="A5" s="2">
        <v>2019</v>
      </c>
      <c r="B5">
        <v>424.34999999999997</v>
      </c>
      <c r="C5">
        <v>5</v>
      </c>
      <c r="D5">
        <f t="shared" si="0"/>
        <v>1.1782726522917404E-2</v>
      </c>
      <c r="E5">
        <f t="shared" si="1"/>
        <v>1.1782726522917404</v>
      </c>
      <c r="F5">
        <v>8</v>
      </c>
      <c r="G5">
        <f t="shared" si="2"/>
        <v>1.8852362436667845E-2</v>
      </c>
      <c r="H5">
        <f t="shared" si="3"/>
        <v>1.8852362436667844</v>
      </c>
    </row>
    <row r="6" spans="1:8" x14ac:dyDescent="0.3">
      <c r="A6" s="2">
        <v>2020</v>
      </c>
      <c r="B6">
        <v>626.15000000000009</v>
      </c>
      <c r="C6">
        <v>7</v>
      </c>
      <c r="D6">
        <f t="shared" si="0"/>
        <v>1.1179429849077695E-2</v>
      </c>
      <c r="E6">
        <f t="shared" si="1"/>
        <v>1.1179429849077696</v>
      </c>
      <c r="F6">
        <v>9</v>
      </c>
      <c r="G6">
        <f t="shared" si="2"/>
        <v>1.4373552663099894E-2</v>
      </c>
      <c r="H6">
        <f t="shared" si="3"/>
        <v>1.4373552663099893</v>
      </c>
    </row>
    <row r="7" spans="1:8" x14ac:dyDescent="0.3">
      <c r="A7" s="2">
        <v>2021</v>
      </c>
      <c r="B7">
        <v>461.25</v>
      </c>
      <c r="C7">
        <v>9</v>
      </c>
      <c r="D7">
        <f t="shared" si="0"/>
        <v>1.9512195121951219E-2</v>
      </c>
      <c r="E7">
        <f t="shared" si="1"/>
        <v>1.9512195121951219</v>
      </c>
      <c r="F7">
        <v>9</v>
      </c>
      <c r="G7">
        <f t="shared" si="2"/>
        <v>1.9512195121951219E-2</v>
      </c>
      <c r="H7">
        <f t="shared" si="3"/>
        <v>1.9512195121951219</v>
      </c>
    </row>
    <row r="8" spans="1:8" x14ac:dyDescent="0.3">
      <c r="A8" s="2">
        <v>2022</v>
      </c>
      <c r="B8">
        <v>186.70000000000002</v>
      </c>
      <c r="C8">
        <v>0</v>
      </c>
      <c r="D8">
        <f t="shared" si="0"/>
        <v>0</v>
      </c>
      <c r="E8">
        <f t="shared" si="1"/>
        <v>0</v>
      </c>
      <c r="F8">
        <v>4</v>
      </c>
      <c r="G8">
        <f t="shared" si="2"/>
        <v>2.1424745581146223E-2</v>
      </c>
      <c r="H8">
        <f t="shared" si="3"/>
        <v>2.1424745581146225</v>
      </c>
    </row>
    <row r="9" spans="1:8" x14ac:dyDescent="0.3">
      <c r="A9" s="2">
        <v>2023</v>
      </c>
      <c r="B9">
        <v>691.30000000000007</v>
      </c>
      <c r="C9">
        <v>5</v>
      </c>
      <c r="D9">
        <f t="shared" si="0"/>
        <v>7.2327498915087506E-3</v>
      </c>
      <c r="E9">
        <f t="shared" si="1"/>
        <v>0.72327498915087507</v>
      </c>
      <c r="F9">
        <v>6</v>
      </c>
      <c r="G9">
        <f t="shared" si="2"/>
        <v>8.6792998698105011E-3</v>
      </c>
      <c r="H9">
        <f t="shared" si="3"/>
        <v>0.86792998698105006</v>
      </c>
    </row>
    <row r="10" spans="1:8" x14ac:dyDescent="0.3">
      <c r="A10" s="2">
        <v>2024</v>
      </c>
      <c r="B10">
        <v>833.44999999999993</v>
      </c>
      <c r="C10">
        <v>14</v>
      </c>
      <c r="D10">
        <f t="shared" si="0"/>
        <v>1.6797648329233909E-2</v>
      </c>
      <c r="E10">
        <f t="shared" si="1"/>
        <v>1.679764832923391</v>
      </c>
      <c r="F10">
        <v>16</v>
      </c>
      <c r="G10">
        <f t="shared" si="2"/>
        <v>1.9197312376267324E-2</v>
      </c>
      <c r="H10">
        <f t="shared" si="3"/>
        <v>1.9197312376267324</v>
      </c>
    </row>
    <row r="11" spans="1:8" x14ac:dyDescent="0.3">
      <c r="A11" s="2">
        <v>2025</v>
      </c>
      <c r="B11">
        <v>350.5</v>
      </c>
      <c r="C11">
        <v>44</v>
      </c>
      <c r="D11">
        <f t="shared" si="0"/>
        <v>0.12553495007132667</v>
      </c>
      <c r="E11">
        <f t="shared" si="1"/>
        <v>12.553495007132668</v>
      </c>
      <c r="F11">
        <v>32</v>
      </c>
      <c r="G11">
        <f t="shared" si="2"/>
        <v>9.1298145506419404E-2</v>
      </c>
      <c r="H11">
        <f t="shared" si="3"/>
        <v>9.1298145506419406</v>
      </c>
    </row>
    <row r="12" spans="1:8" x14ac:dyDescent="0.3">
      <c r="E12">
        <f>AVERAGE(E2:E11)</f>
        <v>1.9203969978601567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CED89-1F1A-4995-BFB0-997128BD11D9}">
  <dimension ref="A1:L114"/>
  <sheetViews>
    <sheetView workbookViewId="0">
      <pane ySplit="1" topLeftCell="A100" activePane="bottomLeft" state="frozen"/>
      <selection pane="bottomLeft" activeCell="E115" sqref="E115"/>
    </sheetView>
  </sheetViews>
  <sheetFormatPr defaultRowHeight="14" x14ac:dyDescent="0.3"/>
  <cols>
    <col min="1" max="1" width="4.81640625" style="4" customWidth="1"/>
    <col min="2" max="2" width="6.26953125" customWidth="1"/>
    <col min="3" max="3" width="32.54296875" customWidth="1"/>
    <col min="4" max="4" width="11.90625" style="4" customWidth="1"/>
    <col min="5" max="5" width="12" customWidth="1"/>
    <col min="6" max="6" width="8.6328125" style="4" customWidth="1"/>
    <col min="7" max="8" width="8.6328125" style="12" customWidth="1"/>
    <col min="9" max="9" width="12.36328125" customWidth="1"/>
    <col min="10" max="10" width="20.453125" customWidth="1"/>
    <col min="11" max="11" width="17.453125" customWidth="1"/>
    <col min="12" max="12" width="19" customWidth="1"/>
  </cols>
  <sheetData>
    <row r="1" spans="1:12" ht="28" x14ac:dyDescent="0.3">
      <c r="A1" s="3" t="s">
        <v>4</v>
      </c>
      <c r="B1" s="1" t="s">
        <v>5</v>
      </c>
      <c r="C1" s="1" t="s">
        <v>19</v>
      </c>
      <c r="D1" s="3" t="s">
        <v>6</v>
      </c>
      <c r="E1" t="s">
        <v>20</v>
      </c>
      <c r="F1" s="3" t="s">
        <v>41</v>
      </c>
      <c r="G1" s="11" t="s">
        <v>42</v>
      </c>
      <c r="H1" s="11" t="s">
        <v>66</v>
      </c>
      <c r="I1" s="1" t="s">
        <v>21</v>
      </c>
      <c r="J1" s="1" t="s">
        <v>22</v>
      </c>
      <c r="K1" s="1" t="s">
        <v>23</v>
      </c>
      <c r="L1" s="1" t="s">
        <v>24</v>
      </c>
    </row>
    <row r="2" spans="1:12" x14ac:dyDescent="0.3">
      <c r="A2" s="4">
        <v>2016</v>
      </c>
      <c r="B2" t="s">
        <v>7</v>
      </c>
      <c r="C2" t="s">
        <v>3</v>
      </c>
      <c r="D2" s="3">
        <v>0</v>
      </c>
      <c r="E2">
        <f>D2/60</f>
        <v>0</v>
      </c>
      <c r="F2" s="4">
        <v>0</v>
      </c>
      <c r="G2" s="11" t="s">
        <v>43</v>
      </c>
      <c r="H2" s="11" t="s">
        <v>43</v>
      </c>
      <c r="I2">
        <v>0</v>
      </c>
      <c r="J2">
        <v>0</v>
      </c>
      <c r="K2">
        <v>0</v>
      </c>
      <c r="L2">
        <v>0</v>
      </c>
    </row>
    <row r="3" spans="1:12" x14ac:dyDescent="0.3">
      <c r="A3" s="4">
        <v>2016</v>
      </c>
      <c r="B3" t="s">
        <v>8</v>
      </c>
      <c r="C3" t="s">
        <v>3</v>
      </c>
      <c r="D3" s="3">
        <v>0</v>
      </c>
      <c r="E3">
        <f t="shared" ref="E3:E66" si="0">D3/60</f>
        <v>0</v>
      </c>
      <c r="F3" s="4">
        <v>0</v>
      </c>
      <c r="G3" s="11" t="s">
        <v>43</v>
      </c>
      <c r="H3" s="11" t="s">
        <v>43</v>
      </c>
      <c r="I3">
        <v>0</v>
      </c>
      <c r="J3">
        <v>0</v>
      </c>
      <c r="K3">
        <v>0</v>
      </c>
      <c r="L3">
        <v>0</v>
      </c>
    </row>
    <row r="4" spans="1:12" x14ac:dyDescent="0.3">
      <c r="A4" s="4">
        <v>2016</v>
      </c>
      <c r="B4" t="s">
        <v>9</v>
      </c>
      <c r="C4" t="s">
        <v>2</v>
      </c>
      <c r="D4" s="3">
        <v>0</v>
      </c>
      <c r="E4">
        <f t="shared" si="0"/>
        <v>0</v>
      </c>
      <c r="F4" s="4">
        <v>0</v>
      </c>
      <c r="G4" s="11" t="s">
        <v>43</v>
      </c>
      <c r="H4" s="11" t="s">
        <v>43</v>
      </c>
      <c r="I4">
        <v>0</v>
      </c>
      <c r="J4">
        <v>0</v>
      </c>
      <c r="K4">
        <v>0</v>
      </c>
      <c r="L4">
        <v>0</v>
      </c>
    </row>
    <row r="5" spans="1:12" x14ac:dyDescent="0.3">
      <c r="A5" s="4">
        <v>2016</v>
      </c>
      <c r="B5" t="s">
        <v>10</v>
      </c>
      <c r="C5" t="s">
        <v>0</v>
      </c>
      <c r="D5" s="3">
        <v>0</v>
      </c>
      <c r="E5">
        <f t="shared" si="0"/>
        <v>0</v>
      </c>
      <c r="F5" s="4">
        <v>0</v>
      </c>
      <c r="G5" s="11" t="s">
        <v>43</v>
      </c>
      <c r="H5" s="11" t="s">
        <v>43</v>
      </c>
      <c r="I5">
        <v>0</v>
      </c>
      <c r="J5">
        <v>0</v>
      </c>
      <c r="K5">
        <v>0</v>
      </c>
      <c r="L5">
        <v>0</v>
      </c>
    </row>
    <row r="6" spans="1:12" x14ac:dyDescent="0.3">
      <c r="A6" s="4">
        <v>2016</v>
      </c>
      <c r="B6" t="s">
        <v>11</v>
      </c>
      <c r="C6" t="s">
        <v>0</v>
      </c>
      <c r="D6" s="3">
        <v>0</v>
      </c>
      <c r="E6">
        <f t="shared" si="0"/>
        <v>0</v>
      </c>
      <c r="F6" s="4">
        <v>0</v>
      </c>
      <c r="G6" s="11" t="s">
        <v>43</v>
      </c>
      <c r="H6" s="11" t="s">
        <v>43</v>
      </c>
      <c r="I6">
        <v>0</v>
      </c>
      <c r="J6">
        <v>0</v>
      </c>
      <c r="K6">
        <v>0</v>
      </c>
      <c r="L6">
        <v>0</v>
      </c>
    </row>
    <row r="7" spans="1:12" x14ac:dyDescent="0.3">
      <c r="A7" s="4">
        <v>2016</v>
      </c>
      <c r="B7" t="s">
        <v>12</v>
      </c>
      <c r="C7" t="s">
        <v>0</v>
      </c>
      <c r="D7" s="3">
        <v>0</v>
      </c>
      <c r="E7">
        <f t="shared" si="0"/>
        <v>0</v>
      </c>
      <c r="F7" s="4">
        <v>0</v>
      </c>
      <c r="G7" s="11" t="s">
        <v>43</v>
      </c>
      <c r="H7" s="11" t="s">
        <v>43</v>
      </c>
      <c r="I7">
        <v>0</v>
      </c>
      <c r="J7">
        <v>0</v>
      </c>
      <c r="K7">
        <v>0</v>
      </c>
      <c r="L7">
        <v>0</v>
      </c>
    </row>
    <row r="8" spans="1:12" x14ac:dyDescent="0.3">
      <c r="A8" s="4">
        <v>2016</v>
      </c>
      <c r="B8" t="s">
        <v>13</v>
      </c>
      <c r="C8" t="s">
        <v>0</v>
      </c>
      <c r="D8" s="3">
        <v>0</v>
      </c>
      <c r="E8">
        <f t="shared" si="0"/>
        <v>0</v>
      </c>
      <c r="F8" s="4">
        <v>0</v>
      </c>
      <c r="G8" s="11" t="s">
        <v>43</v>
      </c>
      <c r="H8" s="11" t="s">
        <v>43</v>
      </c>
      <c r="I8">
        <v>0</v>
      </c>
      <c r="J8">
        <v>0</v>
      </c>
      <c r="K8">
        <v>0</v>
      </c>
      <c r="L8">
        <v>0</v>
      </c>
    </row>
    <row r="9" spans="1:12" x14ac:dyDescent="0.3">
      <c r="A9" s="4">
        <v>2016</v>
      </c>
      <c r="B9" t="s">
        <v>14</v>
      </c>
      <c r="C9" t="s">
        <v>0</v>
      </c>
      <c r="D9" s="3">
        <v>0</v>
      </c>
      <c r="E9">
        <f t="shared" si="0"/>
        <v>0</v>
      </c>
      <c r="F9" s="4">
        <v>0</v>
      </c>
      <c r="G9" s="11" t="s">
        <v>43</v>
      </c>
      <c r="H9" s="11" t="s">
        <v>43</v>
      </c>
      <c r="I9">
        <v>0</v>
      </c>
      <c r="J9">
        <v>0</v>
      </c>
      <c r="K9">
        <v>0</v>
      </c>
      <c r="L9">
        <v>0</v>
      </c>
    </row>
    <row r="10" spans="1:12" x14ac:dyDescent="0.3">
      <c r="A10" s="4">
        <v>2016</v>
      </c>
      <c r="B10" t="s">
        <v>15</v>
      </c>
      <c r="C10" t="s">
        <v>0</v>
      </c>
      <c r="D10" s="3">
        <v>0</v>
      </c>
      <c r="E10">
        <f t="shared" si="0"/>
        <v>0</v>
      </c>
      <c r="F10" s="4">
        <v>0</v>
      </c>
      <c r="G10" s="11" t="s">
        <v>43</v>
      </c>
      <c r="H10" s="11" t="s">
        <v>43</v>
      </c>
      <c r="I10">
        <v>0</v>
      </c>
      <c r="J10">
        <v>0</v>
      </c>
      <c r="K10">
        <v>0</v>
      </c>
      <c r="L10">
        <v>0</v>
      </c>
    </row>
    <row r="11" spans="1:12" x14ac:dyDescent="0.3">
      <c r="A11" s="4">
        <v>2016</v>
      </c>
      <c r="B11" t="s">
        <v>16</v>
      </c>
      <c r="C11" t="s">
        <v>1</v>
      </c>
      <c r="D11" s="4">
        <v>180</v>
      </c>
      <c r="E11">
        <f t="shared" si="0"/>
        <v>3</v>
      </c>
      <c r="F11" s="4">
        <v>0</v>
      </c>
      <c r="G11" s="12">
        <f>F11/E11</f>
        <v>0</v>
      </c>
      <c r="H11" s="11">
        <f t="shared" ref="H11:H66" si="1">G11*100</f>
        <v>0</v>
      </c>
      <c r="I11">
        <v>0</v>
      </c>
      <c r="J11">
        <v>0</v>
      </c>
      <c r="K11">
        <v>0</v>
      </c>
      <c r="L11">
        <v>0</v>
      </c>
    </row>
    <row r="12" spans="1:12" x14ac:dyDescent="0.3">
      <c r="A12" s="4">
        <v>2016</v>
      </c>
      <c r="B12" t="s">
        <v>17</v>
      </c>
      <c r="C12" t="s">
        <v>3</v>
      </c>
      <c r="D12" s="4">
        <v>360</v>
      </c>
      <c r="E12">
        <f t="shared" si="0"/>
        <v>6</v>
      </c>
      <c r="F12" s="4">
        <v>0</v>
      </c>
      <c r="G12" s="12">
        <f t="shared" ref="G12:G15" si="2">F12/E12</f>
        <v>0</v>
      </c>
      <c r="H12" s="11">
        <f t="shared" si="1"/>
        <v>0</v>
      </c>
      <c r="I12">
        <v>0</v>
      </c>
      <c r="J12">
        <v>0</v>
      </c>
      <c r="K12">
        <v>0</v>
      </c>
      <c r="L12">
        <v>0</v>
      </c>
    </row>
    <row r="13" spans="1:12" x14ac:dyDescent="0.3">
      <c r="A13" s="4">
        <v>2016</v>
      </c>
      <c r="B13" t="s">
        <v>18</v>
      </c>
      <c r="C13" t="s">
        <v>3</v>
      </c>
      <c r="D13" s="4">
        <v>360</v>
      </c>
      <c r="E13">
        <f t="shared" si="0"/>
        <v>6</v>
      </c>
      <c r="F13" s="4">
        <v>0</v>
      </c>
      <c r="G13" s="12">
        <f t="shared" si="2"/>
        <v>0</v>
      </c>
      <c r="H13" s="11">
        <f t="shared" si="1"/>
        <v>0</v>
      </c>
      <c r="I13">
        <v>0</v>
      </c>
      <c r="J13">
        <v>0</v>
      </c>
      <c r="K13">
        <v>0</v>
      </c>
      <c r="L13">
        <v>0</v>
      </c>
    </row>
    <row r="14" spans="1:12" x14ac:dyDescent="0.3">
      <c r="A14" s="4">
        <v>2017</v>
      </c>
      <c r="B14" t="s">
        <v>7</v>
      </c>
      <c r="C14" t="s">
        <v>3</v>
      </c>
      <c r="D14" s="4">
        <v>360</v>
      </c>
      <c r="E14">
        <f t="shared" si="0"/>
        <v>6</v>
      </c>
      <c r="F14" s="4">
        <v>0</v>
      </c>
      <c r="G14" s="12">
        <f t="shared" si="2"/>
        <v>0</v>
      </c>
      <c r="H14" s="11">
        <f t="shared" si="1"/>
        <v>0</v>
      </c>
      <c r="I14">
        <v>0</v>
      </c>
      <c r="J14">
        <v>0</v>
      </c>
      <c r="K14">
        <v>0</v>
      </c>
      <c r="L14">
        <v>0</v>
      </c>
    </row>
    <row r="15" spans="1:12" x14ac:dyDescent="0.3">
      <c r="A15" s="4">
        <v>2017</v>
      </c>
      <c r="B15" t="s">
        <v>8</v>
      </c>
      <c r="C15" t="s">
        <v>3</v>
      </c>
      <c r="D15" s="4">
        <v>360</v>
      </c>
      <c r="E15">
        <f t="shared" si="0"/>
        <v>6</v>
      </c>
      <c r="F15" s="4">
        <v>0</v>
      </c>
      <c r="G15" s="12">
        <f t="shared" si="2"/>
        <v>0</v>
      </c>
      <c r="H15" s="11">
        <f t="shared" si="1"/>
        <v>0</v>
      </c>
      <c r="I15">
        <v>0</v>
      </c>
      <c r="J15">
        <v>0</v>
      </c>
      <c r="K15">
        <v>0</v>
      </c>
      <c r="L15">
        <v>0</v>
      </c>
    </row>
    <row r="16" spans="1:12" x14ac:dyDescent="0.3">
      <c r="A16" s="4">
        <v>2017</v>
      </c>
      <c r="B16" t="s">
        <v>9</v>
      </c>
      <c r="C16" t="s">
        <v>2</v>
      </c>
      <c r="D16" s="4">
        <v>0</v>
      </c>
      <c r="E16">
        <f t="shared" si="0"/>
        <v>0</v>
      </c>
      <c r="F16" s="4">
        <v>0</v>
      </c>
      <c r="G16" s="12" t="s">
        <v>43</v>
      </c>
      <c r="H16" s="12" t="s">
        <v>43</v>
      </c>
      <c r="I16">
        <v>0</v>
      </c>
      <c r="J16">
        <v>0</v>
      </c>
      <c r="K16">
        <v>0</v>
      </c>
      <c r="L16">
        <v>0</v>
      </c>
    </row>
    <row r="17" spans="1:12" x14ac:dyDescent="0.3">
      <c r="A17" s="4">
        <v>2017</v>
      </c>
      <c r="B17" t="s">
        <v>10</v>
      </c>
      <c r="C17" t="s">
        <v>0</v>
      </c>
      <c r="D17" s="4">
        <v>0</v>
      </c>
      <c r="E17">
        <f t="shared" si="0"/>
        <v>0</v>
      </c>
      <c r="F17" s="4">
        <v>0</v>
      </c>
      <c r="G17" s="12" t="s">
        <v>43</v>
      </c>
      <c r="H17" s="12" t="s">
        <v>43</v>
      </c>
      <c r="I17">
        <v>0</v>
      </c>
      <c r="J17">
        <v>0</v>
      </c>
      <c r="K17">
        <v>0</v>
      </c>
      <c r="L17">
        <v>0</v>
      </c>
    </row>
    <row r="18" spans="1:12" x14ac:dyDescent="0.3">
      <c r="A18" s="4">
        <v>2017</v>
      </c>
      <c r="B18" t="s">
        <v>11</v>
      </c>
      <c r="C18" t="s">
        <v>0</v>
      </c>
      <c r="D18" s="4">
        <v>0</v>
      </c>
      <c r="E18">
        <f t="shared" si="0"/>
        <v>0</v>
      </c>
      <c r="F18" s="4">
        <v>0</v>
      </c>
      <c r="G18" s="12" t="s">
        <v>43</v>
      </c>
      <c r="H18" s="12" t="s">
        <v>43</v>
      </c>
      <c r="I18">
        <v>0</v>
      </c>
      <c r="J18">
        <v>0</v>
      </c>
      <c r="K18">
        <v>0</v>
      </c>
      <c r="L18">
        <v>0</v>
      </c>
    </row>
    <row r="19" spans="1:12" x14ac:dyDescent="0.3">
      <c r="A19" s="4">
        <v>2017</v>
      </c>
      <c r="B19" t="s">
        <v>12</v>
      </c>
      <c r="C19" t="s">
        <v>0</v>
      </c>
      <c r="D19" s="4">
        <v>0</v>
      </c>
      <c r="E19">
        <f t="shared" si="0"/>
        <v>0</v>
      </c>
      <c r="F19" s="4">
        <v>0</v>
      </c>
      <c r="G19" s="12" t="s">
        <v>43</v>
      </c>
      <c r="H19" s="12" t="s">
        <v>43</v>
      </c>
      <c r="I19">
        <v>0</v>
      </c>
      <c r="J19">
        <v>0</v>
      </c>
      <c r="K19">
        <v>0</v>
      </c>
      <c r="L19">
        <v>0</v>
      </c>
    </row>
    <row r="20" spans="1:12" x14ac:dyDescent="0.3">
      <c r="A20" s="4">
        <v>2017</v>
      </c>
      <c r="B20" t="s">
        <v>13</v>
      </c>
      <c r="C20" t="s">
        <v>0</v>
      </c>
      <c r="D20" s="4">
        <v>0</v>
      </c>
      <c r="E20">
        <f t="shared" si="0"/>
        <v>0</v>
      </c>
      <c r="F20" s="4">
        <v>0</v>
      </c>
      <c r="G20" s="12" t="s">
        <v>43</v>
      </c>
      <c r="H20" s="12" t="s">
        <v>43</v>
      </c>
      <c r="I20">
        <v>0</v>
      </c>
      <c r="J20">
        <v>0</v>
      </c>
      <c r="K20">
        <v>0</v>
      </c>
      <c r="L20">
        <v>0</v>
      </c>
    </row>
    <row r="21" spans="1:12" x14ac:dyDescent="0.3">
      <c r="A21" s="4">
        <v>2017</v>
      </c>
      <c r="B21" t="s">
        <v>14</v>
      </c>
      <c r="C21" t="s">
        <v>0</v>
      </c>
      <c r="D21" s="4">
        <v>0</v>
      </c>
      <c r="E21">
        <f t="shared" si="0"/>
        <v>0</v>
      </c>
      <c r="F21" s="4">
        <v>0</v>
      </c>
      <c r="G21" s="12" t="s">
        <v>43</v>
      </c>
      <c r="H21" s="12" t="s">
        <v>43</v>
      </c>
      <c r="I21">
        <v>0</v>
      </c>
      <c r="J21">
        <v>0</v>
      </c>
      <c r="K21">
        <v>0</v>
      </c>
      <c r="L21">
        <v>0</v>
      </c>
    </row>
    <row r="22" spans="1:12" x14ac:dyDescent="0.3">
      <c r="A22" s="4">
        <v>2017</v>
      </c>
      <c r="B22" t="s">
        <v>15</v>
      </c>
      <c r="C22" t="s">
        <v>0</v>
      </c>
      <c r="D22" s="4">
        <v>0</v>
      </c>
      <c r="E22">
        <f t="shared" si="0"/>
        <v>0</v>
      </c>
      <c r="F22" s="4">
        <v>0</v>
      </c>
      <c r="G22" s="12" t="s">
        <v>43</v>
      </c>
      <c r="H22" s="12" t="s">
        <v>43</v>
      </c>
      <c r="I22">
        <v>0</v>
      </c>
      <c r="J22">
        <v>0</v>
      </c>
      <c r="K22">
        <v>0</v>
      </c>
      <c r="L22">
        <v>0</v>
      </c>
    </row>
    <row r="23" spans="1:12" x14ac:dyDescent="0.3">
      <c r="A23" s="4">
        <v>2017</v>
      </c>
      <c r="B23" t="s">
        <v>16</v>
      </c>
      <c r="C23" t="s">
        <v>1</v>
      </c>
      <c r="D23" s="4">
        <v>486</v>
      </c>
      <c r="E23">
        <f t="shared" si="0"/>
        <v>8.1</v>
      </c>
      <c r="F23" s="4">
        <v>0</v>
      </c>
      <c r="G23" s="12">
        <f>F23/E23</f>
        <v>0</v>
      </c>
      <c r="H23" s="11">
        <f t="shared" si="1"/>
        <v>0</v>
      </c>
      <c r="I23">
        <v>0</v>
      </c>
      <c r="J23">
        <v>0</v>
      </c>
      <c r="K23">
        <v>0</v>
      </c>
      <c r="L23">
        <v>0</v>
      </c>
    </row>
    <row r="24" spans="1:12" x14ac:dyDescent="0.3">
      <c r="A24" s="4">
        <v>2017</v>
      </c>
      <c r="B24" t="s">
        <v>17</v>
      </c>
      <c r="C24" t="s">
        <v>3</v>
      </c>
      <c r="D24" s="4">
        <v>486</v>
      </c>
      <c r="E24">
        <f t="shared" si="0"/>
        <v>8.1</v>
      </c>
      <c r="F24" s="4">
        <v>0</v>
      </c>
      <c r="G24" s="12">
        <f t="shared" ref="G24:G87" si="3">F24/E24</f>
        <v>0</v>
      </c>
      <c r="H24" s="11">
        <f t="shared" si="1"/>
        <v>0</v>
      </c>
      <c r="I24">
        <v>0</v>
      </c>
      <c r="J24">
        <v>0</v>
      </c>
      <c r="K24">
        <v>0</v>
      </c>
      <c r="L24">
        <v>0</v>
      </c>
    </row>
    <row r="25" spans="1:12" x14ac:dyDescent="0.3">
      <c r="A25" s="4">
        <v>2017</v>
      </c>
      <c r="B25" t="s">
        <v>18</v>
      </c>
      <c r="C25" t="s">
        <v>3</v>
      </c>
      <c r="D25" s="4">
        <v>585</v>
      </c>
      <c r="E25">
        <f t="shared" si="0"/>
        <v>9.75</v>
      </c>
      <c r="F25" s="4">
        <v>0</v>
      </c>
      <c r="G25" s="12">
        <f t="shared" si="3"/>
        <v>0</v>
      </c>
      <c r="H25" s="11">
        <f t="shared" si="1"/>
        <v>0</v>
      </c>
      <c r="I25">
        <v>0</v>
      </c>
      <c r="J25">
        <v>0</v>
      </c>
      <c r="K25">
        <v>0</v>
      </c>
      <c r="L25">
        <v>0</v>
      </c>
    </row>
    <row r="26" spans="1:12" x14ac:dyDescent="0.3">
      <c r="A26" s="4">
        <v>2018</v>
      </c>
      <c r="B26" t="s">
        <v>7</v>
      </c>
      <c r="C26" t="s">
        <v>3</v>
      </c>
      <c r="D26" s="4">
        <v>480</v>
      </c>
      <c r="E26">
        <f t="shared" si="0"/>
        <v>8</v>
      </c>
      <c r="F26" s="4">
        <v>0</v>
      </c>
      <c r="G26" s="12">
        <f t="shared" si="3"/>
        <v>0</v>
      </c>
      <c r="H26" s="11">
        <f t="shared" si="1"/>
        <v>0</v>
      </c>
      <c r="I26">
        <v>0</v>
      </c>
      <c r="J26">
        <v>0</v>
      </c>
      <c r="K26">
        <v>0</v>
      </c>
      <c r="L26">
        <v>0</v>
      </c>
    </row>
    <row r="27" spans="1:12" x14ac:dyDescent="0.3">
      <c r="A27" s="4">
        <v>2018</v>
      </c>
      <c r="B27" t="s">
        <v>8</v>
      </c>
      <c r="C27" t="s">
        <v>3</v>
      </c>
      <c r="D27" s="4">
        <v>183</v>
      </c>
      <c r="E27">
        <f t="shared" si="0"/>
        <v>3.05</v>
      </c>
      <c r="F27" s="4">
        <v>0</v>
      </c>
      <c r="G27" s="12">
        <f t="shared" si="3"/>
        <v>0</v>
      </c>
      <c r="H27" s="11">
        <f t="shared" si="1"/>
        <v>0</v>
      </c>
      <c r="I27">
        <v>0</v>
      </c>
      <c r="J27">
        <v>0</v>
      </c>
      <c r="K27">
        <v>0</v>
      </c>
      <c r="L27">
        <v>0</v>
      </c>
    </row>
    <row r="28" spans="1:12" x14ac:dyDescent="0.3">
      <c r="A28" s="4">
        <v>2018</v>
      </c>
      <c r="B28" t="s">
        <v>9</v>
      </c>
      <c r="C28" t="s">
        <v>2</v>
      </c>
      <c r="D28" s="4">
        <v>552</v>
      </c>
      <c r="E28">
        <f t="shared" si="0"/>
        <v>9.1999999999999993</v>
      </c>
      <c r="F28" s="4">
        <v>0</v>
      </c>
      <c r="G28" s="12">
        <f t="shared" si="3"/>
        <v>0</v>
      </c>
      <c r="H28" s="11">
        <f t="shared" si="1"/>
        <v>0</v>
      </c>
      <c r="I28">
        <v>0</v>
      </c>
      <c r="J28">
        <v>0</v>
      </c>
      <c r="K28">
        <v>0</v>
      </c>
      <c r="L28">
        <v>0</v>
      </c>
    </row>
    <row r="29" spans="1:12" x14ac:dyDescent="0.3">
      <c r="A29" s="4">
        <v>2018</v>
      </c>
      <c r="B29" t="s">
        <v>10</v>
      </c>
      <c r="C29" t="s">
        <v>0</v>
      </c>
      <c r="D29" s="4">
        <v>360</v>
      </c>
      <c r="E29">
        <f t="shared" si="0"/>
        <v>6</v>
      </c>
      <c r="F29" s="4">
        <v>0</v>
      </c>
      <c r="G29" s="12">
        <f t="shared" si="3"/>
        <v>0</v>
      </c>
      <c r="H29" s="11">
        <f t="shared" si="1"/>
        <v>0</v>
      </c>
      <c r="I29">
        <v>0</v>
      </c>
      <c r="J29">
        <v>0</v>
      </c>
      <c r="K29">
        <v>0</v>
      </c>
      <c r="L29">
        <v>0</v>
      </c>
    </row>
    <row r="30" spans="1:12" x14ac:dyDescent="0.3">
      <c r="A30" s="4">
        <v>2018</v>
      </c>
      <c r="B30" t="s">
        <v>11</v>
      </c>
      <c r="C30" t="s">
        <v>0</v>
      </c>
      <c r="D30" s="4">
        <v>546</v>
      </c>
      <c r="E30">
        <f t="shared" si="0"/>
        <v>9.1</v>
      </c>
      <c r="F30" s="4">
        <v>0</v>
      </c>
      <c r="G30" s="12">
        <f t="shared" si="3"/>
        <v>0</v>
      </c>
      <c r="H30" s="11">
        <f t="shared" si="1"/>
        <v>0</v>
      </c>
      <c r="I30">
        <v>0</v>
      </c>
      <c r="J30">
        <v>0</v>
      </c>
      <c r="K30">
        <v>0</v>
      </c>
      <c r="L30">
        <v>0</v>
      </c>
    </row>
    <row r="31" spans="1:12" x14ac:dyDescent="0.3">
      <c r="A31" s="4">
        <v>2018</v>
      </c>
      <c r="B31" t="s">
        <v>12</v>
      </c>
      <c r="C31" t="s">
        <v>0</v>
      </c>
      <c r="D31" s="4">
        <v>1830</v>
      </c>
      <c r="E31">
        <f t="shared" si="0"/>
        <v>30.5</v>
      </c>
      <c r="F31" s="4">
        <v>0</v>
      </c>
      <c r="G31" s="12">
        <f t="shared" si="3"/>
        <v>0</v>
      </c>
      <c r="H31" s="11">
        <f t="shared" si="1"/>
        <v>0</v>
      </c>
      <c r="I31">
        <v>0</v>
      </c>
      <c r="J31">
        <v>0</v>
      </c>
      <c r="K31">
        <v>0</v>
      </c>
      <c r="L31">
        <v>0</v>
      </c>
    </row>
    <row r="32" spans="1:12" x14ac:dyDescent="0.3">
      <c r="A32" s="4">
        <v>2018</v>
      </c>
      <c r="B32" t="s">
        <v>13</v>
      </c>
      <c r="C32" t="s">
        <v>0</v>
      </c>
      <c r="D32" s="4">
        <v>2040</v>
      </c>
      <c r="E32">
        <f t="shared" si="0"/>
        <v>34</v>
      </c>
      <c r="F32" s="4">
        <v>0</v>
      </c>
      <c r="G32" s="12">
        <f t="shared" si="3"/>
        <v>0</v>
      </c>
      <c r="H32" s="11">
        <f t="shared" si="1"/>
        <v>0</v>
      </c>
      <c r="I32">
        <v>0</v>
      </c>
      <c r="J32">
        <v>0</v>
      </c>
      <c r="K32">
        <v>0</v>
      </c>
      <c r="L32">
        <v>0</v>
      </c>
    </row>
    <row r="33" spans="1:12" x14ac:dyDescent="0.3">
      <c r="A33" s="4">
        <v>2018</v>
      </c>
      <c r="B33" t="s">
        <v>14</v>
      </c>
      <c r="C33" t="s">
        <v>0</v>
      </c>
      <c r="D33" s="4">
        <v>993</v>
      </c>
      <c r="E33">
        <f t="shared" si="0"/>
        <v>16.55</v>
      </c>
      <c r="F33" s="4">
        <v>0</v>
      </c>
      <c r="G33" s="12">
        <f t="shared" si="3"/>
        <v>0</v>
      </c>
      <c r="H33" s="11">
        <f t="shared" si="1"/>
        <v>0</v>
      </c>
      <c r="I33">
        <v>0</v>
      </c>
      <c r="J33">
        <v>0</v>
      </c>
      <c r="K33">
        <v>0</v>
      </c>
      <c r="L33">
        <v>0</v>
      </c>
    </row>
    <row r="34" spans="1:12" x14ac:dyDescent="0.3">
      <c r="A34" s="4">
        <v>2018</v>
      </c>
      <c r="B34" t="s">
        <v>15</v>
      </c>
      <c r="C34" t="s">
        <v>0</v>
      </c>
      <c r="D34" s="4">
        <v>270</v>
      </c>
      <c r="E34">
        <f t="shared" si="0"/>
        <v>4.5</v>
      </c>
      <c r="F34" s="4">
        <v>0</v>
      </c>
      <c r="G34" s="12">
        <f t="shared" si="3"/>
        <v>0</v>
      </c>
      <c r="H34" s="11">
        <f t="shared" si="1"/>
        <v>0</v>
      </c>
      <c r="I34">
        <v>0</v>
      </c>
      <c r="J34">
        <v>0</v>
      </c>
      <c r="K34">
        <v>0</v>
      </c>
      <c r="L34">
        <v>0</v>
      </c>
    </row>
    <row r="35" spans="1:12" x14ac:dyDescent="0.3">
      <c r="A35" s="4">
        <v>2018</v>
      </c>
      <c r="B35" t="s">
        <v>16</v>
      </c>
      <c r="C35" t="s">
        <v>1</v>
      </c>
      <c r="D35" s="4">
        <v>1026</v>
      </c>
      <c r="E35">
        <f t="shared" si="0"/>
        <v>17.100000000000001</v>
      </c>
      <c r="F35" s="4">
        <v>0</v>
      </c>
      <c r="G35" s="12">
        <f t="shared" si="3"/>
        <v>0</v>
      </c>
      <c r="H35" s="11">
        <f t="shared" si="1"/>
        <v>0</v>
      </c>
      <c r="I35">
        <v>0</v>
      </c>
      <c r="J35">
        <v>0</v>
      </c>
      <c r="K35">
        <v>0</v>
      </c>
      <c r="L35">
        <v>0</v>
      </c>
    </row>
    <row r="36" spans="1:12" x14ac:dyDescent="0.3">
      <c r="A36" s="4">
        <v>2018</v>
      </c>
      <c r="B36" t="s">
        <v>17</v>
      </c>
      <c r="C36" t="s">
        <v>3</v>
      </c>
      <c r="D36" s="4">
        <v>795</v>
      </c>
      <c r="E36">
        <f t="shared" si="0"/>
        <v>13.25</v>
      </c>
      <c r="F36" s="4">
        <v>0</v>
      </c>
      <c r="G36" s="12">
        <f t="shared" si="3"/>
        <v>0</v>
      </c>
      <c r="H36" s="11">
        <f t="shared" si="1"/>
        <v>0</v>
      </c>
      <c r="I36">
        <v>0</v>
      </c>
      <c r="J36">
        <v>0</v>
      </c>
      <c r="K36">
        <v>0</v>
      </c>
      <c r="L36">
        <v>0</v>
      </c>
    </row>
    <row r="37" spans="1:12" x14ac:dyDescent="0.3">
      <c r="A37" s="4">
        <v>2018</v>
      </c>
      <c r="B37" t="s">
        <v>18</v>
      </c>
      <c r="C37" t="s">
        <v>3</v>
      </c>
      <c r="D37" s="4">
        <v>822</v>
      </c>
      <c r="E37">
        <f t="shared" si="0"/>
        <v>13.7</v>
      </c>
      <c r="F37" s="4">
        <v>0</v>
      </c>
      <c r="G37" s="12">
        <f t="shared" si="3"/>
        <v>0</v>
      </c>
      <c r="H37" s="11">
        <f t="shared" si="1"/>
        <v>0</v>
      </c>
      <c r="I37">
        <v>0</v>
      </c>
      <c r="J37">
        <v>0</v>
      </c>
      <c r="K37">
        <v>0</v>
      </c>
      <c r="L37">
        <v>0</v>
      </c>
    </row>
    <row r="38" spans="1:12" x14ac:dyDescent="0.3">
      <c r="A38" s="4">
        <v>2019</v>
      </c>
      <c r="B38" t="s">
        <v>7</v>
      </c>
      <c r="C38" t="s">
        <v>3</v>
      </c>
      <c r="D38" s="4">
        <v>1899</v>
      </c>
      <c r="E38">
        <f t="shared" si="0"/>
        <v>31.65</v>
      </c>
      <c r="F38" s="4">
        <v>0</v>
      </c>
      <c r="G38" s="12">
        <f t="shared" si="3"/>
        <v>0</v>
      </c>
      <c r="H38" s="11">
        <f t="shared" si="1"/>
        <v>0</v>
      </c>
      <c r="I38">
        <v>0</v>
      </c>
      <c r="J38">
        <v>0</v>
      </c>
      <c r="K38">
        <v>0</v>
      </c>
      <c r="L38">
        <v>0</v>
      </c>
    </row>
    <row r="39" spans="1:12" x14ac:dyDescent="0.3">
      <c r="A39" s="4">
        <v>2019</v>
      </c>
      <c r="B39" t="s">
        <v>8</v>
      </c>
      <c r="C39" t="s">
        <v>3</v>
      </c>
      <c r="D39" s="4">
        <v>2718</v>
      </c>
      <c r="E39">
        <f t="shared" si="0"/>
        <v>45.3</v>
      </c>
      <c r="F39" s="4">
        <v>6</v>
      </c>
      <c r="G39" s="12">
        <f t="shared" si="3"/>
        <v>0.13245033112582782</v>
      </c>
      <c r="H39" s="11">
        <f t="shared" si="1"/>
        <v>13.245033112582782</v>
      </c>
      <c r="I39">
        <v>3</v>
      </c>
      <c r="J39">
        <v>1</v>
      </c>
      <c r="K39">
        <v>0</v>
      </c>
      <c r="L39">
        <v>2</v>
      </c>
    </row>
    <row r="40" spans="1:12" x14ac:dyDescent="0.3">
      <c r="A40" s="4">
        <v>2019</v>
      </c>
      <c r="B40" t="s">
        <v>9</v>
      </c>
      <c r="C40" t="s">
        <v>2</v>
      </c>
      <c r="D40" s="4">
        <v>2205</v>
      </c>
      <c r="E40">
        <f t="shared" si="0"/>
        <v>36.75</v>
      </c>
      <c r="F40" s="4">
        <v>0</v>
      </c>
      <c r="G40" s="12">
        <f t="shared" si="3"/>
        <v>0</v>
      </c>
      <c r="H40" s="11">
        <f t="shared" si="1"/>
        <v>0</v>
      </c>
      <c r="I40">
        <v>0</v>
      </c>
      <c r="J40">
        <v>0</v>
      </c>
      <c r="K40">
        <v>0</v>
      </c>
      <c r="L40">
        <v>0</v>
      </c>
    </row>
    <row r="41" spans="1:12" x14ac:dyDescent="0.3">
      <c r="A41" s="4">
        <v>2019</v>
      </c>
      <c r="B41" t="s">
        <v>10</v>
      </c>
      <c r="C41" t="s">
        <v>0</v>
      </c>
      <c r="D41" s="4">
        <v>2850</v>
      </c>
      <c r="E41">
        <f t="shared" si="0"/>
        <v>47.5</v>
      </c>
      <c r="F41" s="4">
        <v>0</v>
      </c>
      <c r="G41" s="12">
        <f t="shared" si="3"/>
        <v>0</v>
      </c>
      <c r="H41" s="11">
        <f t="shared" si="1"/>
        <v>0</v>
      </c>
      <c r="I41">
        <v>0</v>
      </c>
      <c r="J41">
        <v>0</v>
      </c>
      <c r="K41">
        <v>0</v>
      </c>
      <c r="L41">
        <v>0</v>
      </c>
    </row>
    <row r="42" spans="1:12" x14ac:dyDescent="0.3">
      <c r="A42" s="4">
        <v>2019</v>
      </c>
      <c r="B42" t="s">
        <v>11</v>
      </c>
      <c r="C42" t="s">
        <v>0</v>
      </c>
      <c r="D42" s="4">
        <v>3804</v>
      </c>
      <c r="E42">
        <f t="shared" si="0"/>
        <v>63.4</v>
      </c>
      <c r="F42" s="4">
        <v>0</v>
      </c>
      <c r="G42" s="12">
        <f t="shared" si="3"/>
        <v>0</v>
      </c>
      <c r="H42" s="11">
        <f t="shared" si="1"/>
        <v>0</v>
      </c>
      <c r="I42">
        <v>0</v>
      </c>
      <c r="J42">
        <v>0</v>
      </c>
      <c r="K42">
        <v>0</v>
      </c>
      <c r="L42">
        <v>0</v>
      </c>
    </row>
    <row r="43" spans="1:12" x14ac:dyDescent="0.3">
      <c r="A43" s="4">
        <v>2019</v>
      </c>
      <c r="B43" t="s">
        <v>12</v>
      </c>
      <c r="C43" t="s">
        <v>0</v>
      </c>
      <c r="D43" s="4">
        <v>3216</v>
      </c>
      <c r="E43">
        <f t="shared" si="0"/>
        <v>53.6</v>
      </c>
      <c r="F43" s="4">
        <v>0</v>
      </c>
      <c r="G43" s="12">
        <f t="shared" si="3"/>
        <v>0</v>
      </c>
      <c r="H43" s="11">
        <f t="shared" si="1"/>
        <v>0</v>
      </c>
      <c r="I43">
        <v>0</v>
      </c>
      <c r="J43">
        <v>0</v>
      </c>
      <c r="K43">
        <v>0</v>
      </c>
      <c r="L43">
        <v>0</v>
      </c>
    </row>
    <row r="44" spans="1:12" x14ac:dyDescent="0.3">
      <c r="A44" s="4">
        <v>2019</v>
      </c>
      <c r="B44" t="s">
        <v>13</v>
      </c>
      <c r="C44" t="s">
        <v>0</v>
      </c>
      <c r="D44" s="4">
        <v>3222</v>
      </c>
      <c r="E44">
        <f t="shared" si="0"/>
        <v>53.7</v>
      </c>
      <c r="F44" s="4">
        <v>1</v>
      </c>
      <c r="G44" s="12">
        <f t="shared" si="3"/>
        <v>1.8621973929236497E-2</v>
      </c>
      <c r="H44" s="11">
        <f t="shared" si="1"/>
        <v>1.8621973929236497</v>
      </c>
      <c r="I44">
        <v>1</v>
      </c>
      <c r="J44">
        <v>1</v>
      </c>
      <c r="K44">
        <v>0</v>
      </c>
      <c r="L44">
        <v>0</v>
      </c>
    </row>
    <row r="45" spans="1:12" x14ac:dyDescent="0.3">
      <c r="A45" s="4">
        <v>2019</v>
      </c>
      <c r="B45" t="s">
        <v>14</v>
      </c>
      <c r="C45" t="s">
        <v>0</v>
      </c>
      <c r="D45" s="4">
        <v>891</v>
      </c>
      <c r="E45">
        <f t="shared" si="0"/>
        <v>14.85</v>
      </c>
      <c r="F45" s="4">
        <v>0</v>
      </c>
      <c r="G45" s="12">
        <f t="shared" si="3"/>
        <v>0</v>
      </c>
      <c r="H45" s="11">
        <f t="shared" si="1"/>
        <v>0</v>
      </c>
      <c r="I45">
        <v>0</v>
      </c>
      <c r="J45">
        <v>0</v>
      </c>
      <c r="K45">
        <v>0</v>
      </c>
      <c r="L45">
        <v>0</v>
      </c>
    </row>
    <row r="46" spans="1:12" x14ac:dyDescent="0.3">
      <c r="A46" s="4">
        <v>2019</v>
      </c>
      <c r="B46" t="s">
        <v>15</v>
      </c>
      <c r="C46" t="s">
        <v>0</v>
      </c>
      <c r="D46" s="4">
        <v>372</v>
      </c>
      <c r="E46">
        <f t="shared" si="0"/>
        <v>6.2</v>
      </c>
      <c r="F46" s="4">
        <v>0</v>
      </c>
      <c r="G46" s="12">
        <f t="shared" si="3"/>
        <v>0</v>
      </c>
      <c r="H46" s="11">
        <f t="shared" si="1"/>
        <v>0</v>
      </c>
      <c r="I46">
        <v>0</v>
      </c>
      <c r="J46">
        <v>0</v>
      </c>
      <c r="K46">
        <v>0</v>
      </c>
      <c r="L46">
        <v>0</v>
      </c>
    </row>
    <row r="47" spans="1:12" x14ac:dyDescent="0.3">
      <c r="A47" s="4">
        <v>2019</v>
      </c>
      <c r="B47" t="s">
        <v>16</v>
      </c>
      <c r="C47" t="s">
        <v>1</v>
      </c>
      <c r="D47" s="4">
        <v>1152</v>
      </c>
      <c r="E47">
        <f t="shared" si="0"/>
        <v>19.2</v>
      </c>
      <c r="F47" s="4">
        <v>1</v>
      </c>
      <c r="G47" s="12">
        <f t="shared" si="3"/>
        <v>5.2083333333333336E-2</v>
      </c>
      <c r="H47" s="11">
        <f t="shared" si="1"/>
        <v>5.2083333333333339</v>
      </c>
      <c r="I47">
        <v>1</v>
      </c>
      <c r="J47">
        <v>0</v>
      </c>
      <c r="K47">
        <v>1</v>
      </c>
      <c r="L47">
        <v>0</v>
      </c>
    </row>
    <row r="48" spans="1:12" x14ac:dyDescent="0.3">
      <c r="A48" s="4">
        <v>2019</v>
      </c>
      <c r="B48" t="s">
        <v>17</v>
      </c>
      <c r="C48" t="s">
        <v>3</v>
      </c>
      <c r="D48" s="4">
        <v>1587</v>
      </c>
      <c r="E48">
        <f t="shared" si="0"/>
        <v>26.45</v>
      </c>
      <c r="F48" s="4">
        <v>0</v>
      </c>
      <c r="G48" s="12">
        <f t="shared" si="3"/>
        <v>0</v>
      </c>
      <c r="H48" s="11">
        <f t="shared" si="1"/>
        <v>0</v>
      </c>
      <c r="I48">
        <v>0</v>
      </c>
      <c r="J48">
        <v>0</v>
      </c>
      <c r="K48">
        <v>0</v>
      </c>
      <c r="L48">
        <v>0</v>
      </c>
    </row>
    <row r="49" spans="1:12" x14ac:dyDescent="0.3">
      <c r="A49" s="4">
        <v>2019</v>
      </c>
      <c r="B49" t="s">
        <v>18</v>
      </c>
      <c r="C49" t="s">
        <v>3</v>
      </c>
      <c r="D49" s="4">
        <v>1545</v>
      </c>
      <c r="E49">
        <f t="shared" si="0"/>
        <v>25.75</v>
      </c>
      <c r="F49" s="4">
        <v>0</v>
      </c>
      <c r="G49" s="12">
        <f t="shared" si="3"/>
        <v>0</v>
      </c>
      <c r="H49" s="11">
        <f t="shared" si="1"/>
        <v>0</v>
      </c>
      <c r="I49">
        <v>0</v>
      </c>
      <c r="J49">
        <v>0</v>
      </c>
      <c r="K49">
        <v>0</v>
      </c>
      <c r="L49">
        <v>0</v>
      </c>
    </row>
    <row r="50" spans="1:12" x14ac:dyDescent="0.3">
      <c r="A50" s="4">
        <v>2020</v>
      </c>
      <c r="B50" t="s">
        <v>7</v>
      </c>
      <c r="C50" t="s">
        <v>3</v>
      </c>
      <c r="D50" s="4">
        <v>2238</v>
      </c>
      <c r="E50">
        <f t="shared" si="0"/>
        <v>37.299999999999997</v>
      </c>
      <c r="F50" s="4">
        <v>1</v>
      </c>
      <c r="G50" s="12">
        <f t="shared" si="3"/>
        <v>2.6809651474530832E-2</v>
      </c>
      <c r="H50" s="11">
        <f t="shared" si="1"/>
        <v>2.6809651474530831</v>
      </c>
      <c r="I50">
        <v>0</v>
      </c>
      <c r="J50">
        <v>0</v>
      </c>
      <c r="K50">
        <v>0</v>
      </c>
      <c r="L50">
        <v>0</v>
      </c>
    </row>
    <row r="51" spans="1:12" x14ac:dyDescent="0.3">
      <c r="A51" s="4">
        <v>2020</v>
      </c>
      <c r="B51" t="s">
        <v>8</v>
      </c>
      <c r="C51" t="s">
        <v>3</v>
      </c>
      <c r="D51" s="4">
        <v>3348</v>
      </c>
      <c r="E51">
        <f t="shared" si="0"/>
        <v>55.8</v>
      </c>
      <c r="F51" s="4">
        <v>0</v>
      </c>
      <c r="G51" s="12">
        <f t="shared" si="3"/>
        <v>0</v>
      </c>
      <c r="H51" s="11">
        <f t="shared" si="1"/>
        <v>0</v>
      </c>
      <c r="I51">
        <v>0</v>
      </c>
      <c r="J51">
        <v>0</v>
      </c>
      <c r="K51">
        <v>0</v>
      </c>
      <c r="L51">
        <v>0</v>
      </c>
    </row>
    <row r="52" spans="1:12" x14ac:dyDescent="0.3">
      <c r="A52" s="4">
        <v>2020</v>
      </c>
      <c r="B52" t="s">
        <v>9</v>
      </c>
      <c r="C52" t="s">
        <v>2</v>
      </c>
      <c r="D52" s="4">
        <v>5373</v>
      </c>
      <c r="E52">
        <f t="shared" si="0"/>
        <v>89.55</v>
      </c>
      <c r="F52" s="4">
        <v>0</v>
      </c>
      <c r="G52" s="12">
        <f t="shared" si="3"/>
        <v>0</v>
      </c>
      <c r="H52" s="11">
        <f t="shared" si="1"/>
        <v>0</v>
      </c>
      <c r="I52">
        <v>0</v>
      </c>
      <c r="J52">
        <v>0</v>
      </c>
      <c r="K52">
        <v>0</v>
      </c>
      <c r="L52">
        <v>0</v>
      </c>
    </row>
    <row r="53" spans="1:12" x14ac:dyDescent="0.3">
      <c r="A53" s="4">
        <v>2020</v>
      </c>
      <c r="B53" t="s">
        <v>10</v>
      </c>
      <c r="C53" t="s">
        <v>0</v>
      </c>
      <c r="D53" s="4">
        <v>5445</v>
      </c>
      <c r="E53">
        <f t="shared" si="0"/>
        <v>90.75</v>
      </c>
      <c r="F53" s="4">
        <v>1</v>
      </c>
      <c r="G53" s="12">
        <f t="shared" si="3"/>
        <v>1.1019283746556474E-2</v>
      </c>
      <c r="H53" s="11">
        <f t="shared" si="1"/>
        <v>1.1019283746556474</v>
      </c>
      <c r="I53">
        <v>3</v>
      </c>
      <c r="J53">
        <v>3</v>
      </c>
      <c r="K53">
        <v>0</v>
      </c>
      <c r="L53">
        <v>0</v>
      </c>
    </row>
    <row r="54" spans="1:12" x14ac:dyDescent="0.3">
      <c r="A54" s="4">
        <v>2020</v>
      </c>
      <c r="B54" t="s">
        <v>11</v>
      </c>
      <c r="C54" t="s">
        <v>0</v>
      </c>
      <c r="D54" s="4">
        <v>4965</v>
      </c>
      <c r="E54">
        <f t="shared" si="0"/>
        <v>82.75</v>
      </c>
      <c r="F54" s="4">
        <v>2</v>
      </c>
      <c r="G54" s="12">
        <f t="shared" si="3"/>
        <v>2.4169184290030211E-2</v>
      </c>
      <c r="H54" s="11">
        <f t="shared" si="1"/>
        <v>2.416918429003021</v>
      </c>
      <c r="I54">
        <v>2</v>
      </c>
      <c r="J54">
        <v>2</v>
      </c>
      <c r="K54">
        <v>0</v>
      </c>
      <c r="L54">
        <v>0</v>
      </c>
    </row>
    <row r="55" spans="1:12" x14ac:dyDescent="0.3">
      <c r="A55" s="4">
        <v>2020</v>
      </c>
      <c r="B55" t="s">
        <v>12</v>
      </c>
      <c r="C55" t="s">
        <v>0</v>
      </c>
      <c r="D55" s="4">
        <v>3606</v>
      </c>
      <c r="E55">
        <f t="shared" si="0"/>
        <v>60.1</v>
      </c>
      <c r="F55" s="4">
        <v>1</v>
      </c>
      <c r="G55" s="12">
        <f t="shared" si="3"/>
        <v>1.6638935108153077E-2</v>
      </c>
      <c r="H55" s="11">
        <f t="shared" si="1"/>
        <v>1.6638935108153077</v>
      </c>
      <c r="I55">
        <v>0</v>
      </c>
      <c r="J55">
        <v>0</v>
      </c>
      <c r="K55">
        <v>0</v>
      </c>
      <c r="L55">
        <v>0</v>
      </c>
    </row>
    <row r="56" spans="1:12" x14ac:dyDescent="0.3">
      <c r="A56" s="4">
        <v>2020</v>
      </c>
      <c r="B56" t="s">
        <v>13</v>
      </c>
      <c r="C56" t="s">
        <v>0</v>
      </c>
      <c r="D56" s="4">
        <v>3672</v>
      </c>
      <c r="E56">
        <f t="shared" si="0"/>
        <v>61.2</v>
      </c>
      <c r="F56" s="4">
        <v>0</v>
      </c>
      <c r="G56" s="12">
        <f t="shared" si="3"/>
        <v>0</v>
      </c>
      <c r="H56" s="11">
        <f t="shared" si="1"/>
        <v>0</v>
      </c>
      <c r="I56">
        <v>0</v>
      </c>
      <c r="J56">
        <v>0</v>
      </c>
      <c r="K56">
        <v>0</v>
      </c>
      <c r="L56">
        <v>0</v>
      </c>
    </row>
    <row r="57" spans="1:12" x14ac:dyDescent="0.3">
      <c r="A57" s="4">
        <v>2020</v>
      </c>
      <c r="B57" t="s">
        <v>14</v>
      </c>
      <c r="C57" t="s">
        <v>0</v>
      </c>
      <c r="D57" s="4">
        <v>1710</v>
      </c>
      <c r="E57">
        <f t="shared" si="0"/>
        <v>28.5</v>
      </c>
      <c r="F57" s="4">
        <v>0</v>
      </c>
      <c r="G57" s="12">
        <f t="shared" si="3"/>
        <v>0</v>
      </c>
      <c r="H57" s="11">
        <f t="shared" si="1"/>
        <v>0</v>
      </c>
      <c r="I57">
        <v>0</v>
      </c>
      <c r="J57">
        <v>0</v>
      </c>
      <c r="K57">
        <v>0</v>
      </c>
      <c r="L57">
        <v>0</v>
      </c>
    </row>
    <row r="58" spans="1:12" x14ac:dyDescent="0.3">
      <c r="A58" s="4">
        <v>2020</v>
      </c>
      <c r="B58" t="s">
        <v>15</v>
      </c>
      <c r="C58" t="s">
        <v>0</v>
      </c>
      <c r="D58" s="4">
        <v>1704</v>
      </c>
      <c r="E58">
        <f t="shared" si="0"/>
        <v>28.4</v>
      </c>
      <c r="F58" s="4">
        <v>0</v>
      </c>
      <c r="G58" s="12">
        <f t="shared" si="3"/>
        <v>0</v>
      </c>
      <c r="H58" s="11">
        <f t="shared" si="1"/>
        <v>0</v>
      </c>
      <c r="I58">
        <v>0</v>
      </c>
      <c r="J58">
        <v>0</v>
      </c>
      <c r="K58">
        <v>0</v>
      </c>
      <c r="L58">
        <v>0</v>
      </c>
    </row>
    <row r="59" spans="1:12" x14ac:dyDescent="0.3">
      <c r="A59" s="4">
        <v>2020</v>
      </c>
      <c r="B59" t="s">
        <v>16</v>
      </c>
      <c r="C59" t="s">
        <v>1</v>
      </c>
      <c r="D59" s="4">
        <v>1641</v>
      </c>
      <c r="E59">
        <f t="shared" si="0"/>
        <v>27.35</v>
      </c>
      <c r="F59" s="4">
        <v>2</v>
      </c>
      <c r="G59" s="12">
        <f t="shared" si="3"/>
        <v>7.3126142595978064E-2</v>
      </c>
      <c r="H59" s="11">
        <f t="shared" si="1"/>
        <v>7.3126142595978063</v>
      </c>
      <c r="I59">
        <v>1</v>
      </c>
      <c r="J59">
        <v>1</v>
      </c>
      <c r="K59">
        <v>0</v>
      </c>
      <c r="L59">
        <v>0</v>
      </c>
    </row>
    <row r="60" spans="1:12" x14ac:dyDescent="0.3">
      <c r="A60" s="4">
        <v>2020</v>
      </c>
      <c r="B60" t="s">
        <v>17</v>
      </c>
      <c r="C60" t="s">
        <v>3</v>
      </c>
      <c r="D60" s="4">
        <v>1797</v>
      </c>
      <c r="E60">
        <f t="shared" si="0"/>
        <v>29.95</v>
      </c>
      <c r="F60" s="4">
        <v>0</v>
      </c>
      <c r="G60" s="12">
        <f t="shared" si="3"/>
        <v>0</v>
      </c>
      <c r="H60" s="11">
        <f t="shared" si="1"/>
        <v>0</v>
      </c>
      <c r="I60">
        <v>0</v>
      </c>
      <c r="J60">
        <v>0</v>
      </c>
      <c r="K60">
        <v>0</v>
      </c>
      <c r="L60">
        <v>0</v>
      </c>
    </row>
    <row r="61" spans="1:12" x14ac:dyDescent="0.3">
      <c r="A61" s="4">
        <v>2020</v>
      </c>
      <c r="B61" t="s">
        <v>18</v>
      </c>
      <c r="C61" t="s">
        <v>3</v>
      </c>
      <c r="D61" s="4">
        <v>2070</v>
      </c>
      <c r="E61">
        <f t="shared" si="0"/>
        <v>34.5</v>
      </c>
      <c r="F61" s="4">
        <v>2</v>
      </c>
      <c r="G61" s="12">
        <f t="shared" si="3"/>
        <v>5.7971014492753624E-2</v>
      </c>
      <c r="H61" s="11">
        <f t="shared" si="1"/>
        <v>5.7971014492753623</v>
      </c>
      <c r="I61">
        <v>1</v>
      </c>
      <c r="J61">
        <v>0</v>
      </c>
      <c r="K61">
        <v>0</v>
      </c>
      <c r="L61">
        <v>0</v>
      </c>
    </row>
    <row r="62" spans="1:12" x14ac:dyDescent="0.3">
      <c r="A62" s="4">
        <v>2021</v>
      </c>
      <c r="B62" t="s">
        <v>7</v>
      </c>
      <c r="C62" t="s">
        <v>3</v>
      </c>
      <c r="D62" s="4">
        <v>2058</v>
      </c>
      <c r="E62">
        <f t="shared" si="0"/>
        <v>34.299999999999997</v>
      </c>
      <c r="F62" s="4">
        <v>4</v>
      </c>
      <c r="G62" s="12">
        <f t="shared" si="3"/>
        <v>0.11661807580174928</v>
      </c>
      <c r="H62" s="11">
        <f t="shared" si="1"/>
        <v>11.661807580174928</v>
      </c>
      <c r="I62">
        <v>4</v>
      </c>
      <c r="J62">
        <v>4</v>
      </c>
      <c r="K62">
        <v>0</v>
      </c>
      <c r="L62">
        <v>0</v>
      </c>
    </row>
    <row r="63" spans="1:12" x14ac:dyDescent="0.3">
      <c r="A63" s="4">
        <v>2021</v>
      </c>
      <c r="B63" t="s">
        <v>8</v>
      </c>
      <c r="C63" t="s">
        <v>3</v>
      </c>
      <c r="D63" s="4">
        <v>3210</v>
      </c>
      <c r="E63">
        <f t="shared" si="0"/>
        <v>53.5</v>
      </c>
      <c r="F63" s="4">
        <v>1</v>
      </c>
      <c r="G63" s="12">
        <f t="shared" si="3"/>
        <v>1.8691588785046728E-2</v>
      </c>
      <c r="H63" s="11">
        <f t="shared" si="1"/>
        <v>1.8691588785046727</v>
      </c>
      <c r="I63">
        <v>1</v>
      </c>
      <c r="J63">
        <v>0</v>
      </c>
      <c r="K63">
        <v>0</v>
      </c>
      <c r="L63">
        <v>0</v>
      </c>
    </row>
    <row r="64" spans="1:12" x14ac:dyDescent="0.3">
      <c r="A64" s="4">
        <v>2021</v>
      </c>
      <c r="B64" t="s">
        <v>9</v>
      </c>
      <c r="C64" t="s">
        <v>2</v>
      </c>
      <c r="D64" s="4">
        <v>4056</v>
      </c>
      <c r="E64">
        <f t="shared" si="0"/>
        <v>67.599999999999994</v>
      </c>
      <c r="F64" s="4">
        <v>0</v>
      </c>
      <c r="G64" s="12">
        <f t="shared" si="3"/>
        <v>0</v>
      </c>
      <c r="H64" s="11">
        <f t="shared" si="1"/>
        <v>0</v>
      </c>
      <c r="I64">
        <v>0</v>
      </c>
      <c r="J64">
        <v>0</v>
      </c>
      <c r="K64">
        <v>0</v>
      </c>
      <c r="L64">
        <v>0</v>
      </c>
    </row>
    <row r="65" spans="1:12" x14ac:dyDescent="0.3">
      <c r="A65" s="4">
        <v>2021</v>
      </c>
      <c r="B65" t="s">
        <v>10</v>
      </c>
      <c r="C65" t="s">
        <v>0</v>
      </c>
      <c r="D65" s="4">
        <v>3690</v>
      </c>
      <c r="E65">
        <f t="shared" si="0"/>
        <v>61.5</v>
      </c>
      <c r="F65" s="4">
        <v>1</v>
      </c>
      <c r="G65" s="12">
        <f t="shared" si="3"/>
        <v>1.6260162601626018E-2</v>
      </c>
      <c r="H65" s="11">
        <f t="shared" si="1"/>
        <v>1.6260162601626018</v>
      </c>
      <c r="I65" s="13">
        <v>1</v>
      </c>
      <c r="J65" s="13">
        <v>0</v>
      </c>
      <c r="K65">
        <v>1</v>
      </c>
      <c r="L65">
        <v>0</v>
      </c>
    </row>
    <row r="66" spans="1:12" x14ac:dyDescent="0.3">
      <c r="A66" s="4">
        <v>2021</v>
      </c>
      <c r="B66" t="s">
        <v>11</v>
      </c>
      <c r="C66" t="s">
        <v>0</v>
      </c>
      <c r="D66" s="4">
        <v>3936</v>
      </c>
      <c r="E66">
        <f t="shared" si="0"/>
        <v>65.599999999999994</v>
      </c>
      <c r="F66" s="4">
        <v>0</v>
      </c>
      <c r="G66" s="12">
        <f t="shared" si="3"/>
        <v>0</v>
      </c>
      <c r="H66" s="11">
        <f t="shared" si="1"/>
        <v>0</v>
      </c>
      <c r="I66">
        <v>0</v>
      </c>
      <c r="J66">
        <v>0</v>
      </c>
      <c r="K66">
        <v>0</v>
      </c>
      <c r="L66">
        <v>0</v>
      </c>
    </row>
    <row r="67" spans="1:12" x14ac:dyDescent="0.3">
      <c r="A67" s="4">
        <v>2021</v>
      </c>
      <c r="B67" t="s">
        <v>12</v>
      </c>
      <c r="C67" t="s">
        <v>0</v>
      </c>
      <c r="D67" s="4">
        <v>3948</v>
      </c>
      <c r="E67">
        <f t="shared" ref="E67:E113" si="4">D67/60</f>
        <v>65.8</v>
      </c>
      <c r="F67" s="4">
        <v>0</v>
      </c>
      <c r="G67" s="12">
        <f t="shared" si="3"/>
        <v>0</v>
      </c>
      <c r="H67" s="11">
        <f t="shared" ref="H67:H98" si="5">G67*100</f>
        <v>0</v>
      </c>
      <c r="I67">
        <v>0</v>
      </c>
      <c r="J67">
        <v>0</v>
      </c>
      <c r="K67">
        <v>0</v>
      </c>
      <c r="L67">
        <v>0</v>
      </c>
    </row>
    <row r="68" spans="1:12" x14ac:dyDescent="0.3">
      <c r="A68" s="4">
        <v>2021</v>
      </c>
      <c r="B68" t="s">
        <v>13</v>
      </c>
      <c r="C68" t="s">
        <v>0</v>
      </c>
      <c r="D68" s="4">
        <v>2781</v>
      </c>
      <c r="E68">
        <f t="shared" si="4"/>
        <v>46.35</v>
      </c>
      <c r="F68" s="4">
        <v>1</v>
      </c>
      <c r="G68" s="12">
        <f t="shared" si="3"/>
        <v>2.1574973031283709E-2</v>
      </c>
      <c r="H68" s="11">
        <f t="shared" si="5"/>
        <v>2.1574973031283711</v>
      </c>
      <c r="I68">
        <v>1</v>
      </c>
      <c r="J68">
        <v>1</v>
      </c>
      <c r="K68">
        <v>0</v>
      </c>
      <c r="L68">
        <v>0</v>
      </c>
    </row>
    <row r="69" spans="1:12" x14ac:dyDescent="0.3">
      <c r="A69" s="4">
        <v>2021</v>
      </c>
      <c r="B69" t="s">
        <v>14</v>
      </c>
      <c r="C69" t="s">
        <v>0</v>
      </c>
      <c r="D69" s="4">
        <v>294</v>
      </c>
      <c r="E69">
        <f t="shared" si="4"/>
        <v>4.9000000000000004</v>
      </c>
      <c r="F69" s="4">
        <v>0</v>
      </c>
      <c r="G69" s="12">
        <f t="shared" si="3"/>
        <v>0</v>
      </c>
      <c r="H69" s="11">
        <f t="shared" si="5"/>
        <v>0</v>
      </c>
      <c r="I69">
        <v>0</v>
      </c>
      <c r="J69">
        <v>0</v>
      </c>
      <c r="K69">
        <v>0</v>
      </c>
      <c r="L69">
        <v>0</v>
      </c>
    </row>
    <row r="70" spans="1:12" x14ac:dyDescent="0.3">
      <c r="A70" s="4">
        <v>2021</v>
      </c>
      <c r="B70" t="s">
        <v>15</v>
      </c>
      <c r="C70" t="s">
        <v>0</v>
      </c>
      <c r="D70" s="4">
        <v>1107</v>
      </c>
      <c r="E70">
        <f t="shared" si="4"/>
        <v>18.45</v>
      </c>
      <c r="F70" s="4">
        <v>1</v>
      </c>
      <c r="G70" s="12">
        <f t="shared" si="3"/>
        <v>5.4200542005420058E-2</v>
      </c>
      <c r="H70" s="11">
        <f t="shared" si="5"/>
        <v>5.4200542005420056</v>
      </c>
      <c r="I70">
        <v>1</v>
      </c>
      <c r="J70">
        <v>1</v>
      </c>
      <c r="K70">
        <v>0</v>
      </c>
      <c r="L70">
        <v>0</v>
      </c>
    </row>
    <row r="71" spans="1:12" x14ac:dyDescent="0.3">
      <c r="A71" s="4">
        <v>2021</v>
      </c>
      <c r="B71" t="s">
        <v>16</v>
      </c>
      <c r="C71" t="s">
        <v>1</v>
      </c>
      <c r="D71" s="4">
        <v>990</v>
      </c>
      <c r="E71">
        <f t="shared" si="4"/>
        <v>16.5</v>
      </c>
      <c r="F71" s="4">
        <v>0</v>
      </c>
      <c r="G71" s="12">
        <f t="shared" si="3"/>
        <v>0</v>
      </c>
      <c r="H71" s="11">
        <f t="shared" si="5"/>
        <v>0</v>
      </c>
      <c r="I71">
        <v>0</v>
      </c>
      <c r="J71">
        <v>0</v>
      </c>
      <c r="K71">
        <v>0</v>
      </c>
      <c r="L71">
        <v>0</v>
      </c>
    </row>
    <row r="72" spans="1:12" x14ac:dyDescent="0.3">
      <c r="A72" s="4">
        <v>2021</v>
      </c>
      <c r="B72" t="s">
        <v>17</v>
      </c>
      <c r="C72" t="s">
        <v>3</v>
      </c>
      <c r="D72" s="4">
        <v>669</v>
      </c>
      <c r="E72">
        <f t="shared" si="4"/>
        <v>11.15</v>
      </c>
      <c r="F72" s="4">
        <v>1</v>
      </c>
      <c r="G72" s="12">
        <f t="shared" si="3"/>
        <v>8.9686098654708515E-2</v>
      </c>
      <c r="H72" s="11">
        <f t="shared" si="5"/>
        <v>8.9686098654708513</v>
      </c>
      <c r="I72">
        <v>1</v>
      </c>
      <c r="J72">
        <v>1</v>
      </c>
      <c r="K72">
        <v>0</v>
      </c>
      <c r="L72">
        <v>0</v>
      </c>
    </row>
    <row r="73" spans="1:12" x14ac:dyDescent="0.3">
      <c r="A73" s="4">
        <v>2021</v>
      </c>
      <c r="B73" t="s">
        <v>18</v>
      </c>
      <c r="C73" t="s">
        <v>3</v>
      </c>
      <c r="D73" s="4">
        <v>936</v>
      </c>
      <c r="E73">
        <f t="shared" si="4"/>
        <v>15.6</v>
      </c>
      <c r="F73" s="4">
        <v>0</v>
      </c>
      <c r="G73" s="12">
        <f t="shared" si="3"/>
        <v>0</v>
      </c>
      <c r="H73" s="11">
        <f t="shared" si="5"/>
        <v>0</v>
      </c>
      <c r="I73">
        <v>0</v>
      </c>
      <c r="J73">
        <v>0</v>
      </c>
      <c r="K73">
        <v>0</v>
      </c>
      <c r="L73">
        <v>0</v>
      </c>
    </row>
    <row r="74" spans="1:12" x14ac:dyDescent="0.3">
      <c r="A74" s="4">
        <v>2022</v>
      </c>
      <c r="B74" t="s">
        <v>7</v>
      </c>
      <c r="C74" t="s">
        <v>3</v>
      </c>
      <c r="D74" s="4">
        <v>768</v>
      </c>
      <c r="E74">
        <f t="shared" si="4"/>
        <v>12.8</v>
      </c>
      <c r="F74" s="4">
        <v>0</v>
      </c>
      <c r="G74" s="12">
        <f t="shared" si="3"/>
        <v>0</v>
      </c>
      <c r="H74" s="11">
        <f t="shared" si="5"/>
        <v>0</v>
      </c>
      <c r="I74">
        <v>0</v>
      </c>
      <c r="J74">
        <v>0</v>
      </c>
      <c r="K74">
        <v>0</v>
      </c>
      <c r="L74">
        <v>0</v>
      </c>
    </row>
    <row r="75" spans="1:12" x14ac:dyDescent="0.3">
      <c r="A75" s="4">
        <v>2022</v>
      </c>
      <c r="B75" t="s">
        <v>8</v>
      </c>
      <c r="C75" t="s">
        <v>3</v>
      </c>
      <c r="D75" s="4">
        <v>1428</v>
      </c>
      <c r="E75">
        <f t="shared" si="4"/>
        <v>23.8</v>
      </c>
      <c r="F75" s="4">
        <v>1</v>
      </c>
      <c r="G75" s="12">
        <f t="shared" si="3"/>
        <v>4.2016806722689072E-2</v>
      </c>
      <c r="H75" s="11">
        <f t="shared" si="5"/>
        <v>4.2016806722689068</v>
      </c>
      <c r="I75">
        <v>0</v>
      </c>
      <c r="J75">
        <v>0</v>
      </c>
      <c r="K75">
        <v>0</v>
      </c>
      <c r="L75">
        <v>0</v>
      </c>
    </row>
    <row r="76" spans="1:12" s="13" customFormat="1" x14ac:dyDescent="0.3">
      <c r="A76" s="14">
        <v>2022</v>
      </c>
      <c r="B76" s="13" t="s">
        <v>9</v>
      </c>
      <c r="C76" s="13" t="s">
        <v>2</v>
      </c>
      <c r="D76" s="14">
        <v>1458</v>
      </c>
      <c r="E76" s="13">
        <f t="shared" si="4"/>
        <v>24.3</v>
      </c>
      <c r="F76" s="14">
        <v>0</v>
      </c>
      <c r="G76" s="15">
        <f t="shared" si="3"/>
        <v>0</v>
      </c>
      <c r="H76" s="11">
        <f t="shared" si="5"/>
        <v>0</v>
      </c>
      <c r="I76" s="13">
        <v>0</v>
      </c>
      <c r="J76" s="13">
        <v>0</v>
      </c>
      <c r="K76" s="13">
        <v>0</v>
      </c>
      <c r="L76" s="13">
        <v>0</v>
      </c>
    </row>
    <row r="77" spans="1:12" x14ac:dyDescent="0.3">
      <c r="A77" s="4">
        <v>2022</v>
      </c>
      <c r="B77" t="s">
        <v>10</v>
      </c>
      <c r="C77" t="s">
        <v>0</v>
      </c>
      <c r="D77" s="4">
        <v>1035</v>
      </c>
      <c r="E77">
        <f t="shared" si="4"/>
        <v>17.25</v>
      </c>
      <c r="F77" s="4">
        <v>0</v>
      </c>
      <c r="G77" s="12">
        <f t="shared" si="3"/>
        <v>0</v>
      </c>
      <c r="H77" s="11">
        <f t="shared" si="5"/>
        <v>0</v>
      </c>
      <c r="I77">
        <v>0</v>
      </c>
      <c r="J77">
        <v>0</v>
      </c>
      <c r="K77">
        <v>0</v>
      </c>
      <c r="L77">
        <v>0</v>
      </c>
    </row>
    <row r="78" spans="1:12" x14ac:dyDescent="0.3">
      <c r="A78" s="4">
        <v>2022</v>
      </c>
      <c r="B78" t="s">
        <v>11</v>
      </c>
      <c r="C78" t="s">
        <v>0</v>
      </c>
      <c r="D78" s="4">
        <v>828</v>
      </c>
      <c r="E78">
        <f t="shared" si="4"/>
        <v>13.8</v>
      </c>
      <c r="F78" s="4">
        <v>0</v>
      </c>
      <c r="G78" s="12">
        <f t="shared" si="3"/>
        <v>0</v>
      </c>
      <c r="H78" s="11">
        <f t="shared" si="5"/>
        <v>0</v>
      </c>
      <c r="I78">
        <v>0</v>
      </c>
      <c r="J78">
        <v>0</v>
      </c>
      <c r="K78">
        <v>0</v>
      </c>
      <c r="L78">
        <v>0</v>
      </c>
    </row>
    <row r="79" spans="1:12" x14ac:dyDescent="0.3">
      <c r="A79" s="4">
        <v>2022</v>
      </c>
      <c r="B79" t="s">
        <v>12</v>
      </c>
      <c r="C79" t="s">
        <v>0</v>
      </c>
      <c r="D79" s="4">
        <v>1368</v>
      </c>
      <c r="E79">
        <f t="shared" si="4"/>
        <v>22.8</v>
      </c>
      <c r="F79" s="4">
        <v>0</v>
      </c>
      <c r="G79" s="12">
        <f t="shared" si="3"/>
        <v>0</v>
      </c>
      <c r="H79" s="11">
        <f t="shared" si="5"/>
        <v>0</v>
      </c>
      <c r="I79">
        <v>0</v>
      </c>
      <c r="J79">
        <v>0</v>
      </c>
      <c r="K79">
        <v>0</v>
      </c>
      <c r="L79">
        <v>0</v>
      </c>
    </row>
    <row r="80" spans="1:12" x14ac:dyDescent="0.3">
      <c r="A80" s="4">
        <v>2022</v>
      </c>
      <c r="B80" t="s">
        <v>13</v>
      </c>
      <c r="C80" t="s">
        <v>0</v>
      </c>
      <c r="D80" s="4">
        <v>1962</v>
      </c>
      <c r="E80">
        <f t="shared" si="4"/>
        <v>32.700000000000003</v>
      </c>
      <c r="F80" s="4">
        <v>3</v>
      </c>
      <c r="G80" s="12">
        <f t="shared" si="3"/>
        <v>9.1743119266055037E-2</v>
      </c>
      <c r="H80" s="11">
        <f t="shared" si="5"/>
        <v>9.1743119266055029</v>
      </c>
      <c r="I80">
        <v>0</v>
      </c>
      <c r="J80">
        <v>0</v>
      </c>
      <c r="K80">
        <v>0</v>
      </c>
      <c r="L80">
        <v>0</v>
      </c>
    </row>
    <row r="81" spans="1:12" x14ac:dyDescent="0.3">
      <c r="A81" s="4">
        <v>2022</v>
      </c>
      <c r="B81" t="s">
        <v>14</v>
      </c>
      <c r="C81" t="s">
        <v>0</v>
      </c>
      <c r="D81" s="4">
        <v>249</v>
      </c>
      <c r="E81">
        <f t="shared" si="4"/>
        <v>4.1500000000000004</v>
      </c>
      <c r="F81" s="4">
        <v>0</v>
      </c>
      <c r="G81" s="12">
        <f t="shared" si="3"/>
        <v>0</v>
      </c>
      <c r="H81" s="11">
        <f t="shared" si="5"/>
        <v>0</v>
      </c>
      <c r="I81">
        <v>0</v>
      </c>
      <c r="J81">
        <v>0</v>
      </c>
      <c r="K81">
        <v>0</v>
      </c>
      <c r="L81">
        <v>0</v>
      </c>
    </row>
    <row r="82" spans="1:12" x14ac:dyDescent="0.3">
      <c r="A82" s="4">
        <v>2022</v>
      </c>
      <c r="B82" t="s">
        <v>15</v>
      </c>
      <c r="C82" t="s">
        <v>0</v>
      </c>
      <c r="D82" s="4">
        <v>588</v>
      </c>
      <c r="E82">
        <f t="shared" si="4"/>
        <v>9.8000000000000007</v>
      </c>
      <c r="F82" s="4">
        <v>0</v>
      </c>
      <c r="G82" s="12">
        <f t="shared" si="3"/>
        <v>0</v>
      </c>
      <c r="H82" s="11">
        <f t="shared" si="5"/>
        <v>0</v>
      </c>
      <c r="I82">
        <v>0</v>
      </c>
      <c r="J82">
        <v>0</v>
      </c>
      <c r="K82">
        <v>0</v>
      </c>
      <c r="L82">
        <v>0</v>
      </c>
    </row>
    <row r="83" spans="1:12" x14ac:dyDescent="0.3">
      <c r="A83" s="4">
        <v>2022</v>
      </c>
      <c r="B83" t="s">
        <v>16</v>
      </c>
      <c r="C83" t="s">
        <v>1</v>
      </c>
      <c r="D83" s="4">
        <v>750</v>
      </c>
      <c r="E83">
        <f t="shared" si="4"/>
        <v>12.5</v>
      </c>
      <c r="F83" s="4">
        <v>0</v>
      </c>
      <c r="G83" s="12">
        <f t="shared" si="3"/>
        <v>0</v>
      </c>
      <c r="H83" s="11">
        <f t="shared" si="5"/>
        <v>0</v>
      </c>
      <c r="I83">
        <v>0</v>
      </c>
      <c r="J83">
        <v>0</v>
      </c>
      <c r="K83">
        <v>0</v>
      </c>
      <c r="L83">
        <v>0</v>
      </c>
    </row>
    <row r="84" spans="1:12" x14ac:dyDescent="0.3">
      <c r="A84" s="4">
        <v>2022</v>
      </c>
      <c r="B84" t="s">
        <v>17</v>
      </c>
      <c r="C84" t="s">
        <v>3</v>
      </c>
      <c r="D84" s="4">
        <v>360</v>
      </c>
      <c r="E84">
        <f t="shared" si="4"/>
        <v>6</v>
      </c>
      <c r="F84" s="4">
        <v>0</v>
      </c>
      <c r="G84" s="12">
        <f t="shared" si="3"/>
        <v>0</v>
      </c>
      <c r="H84" s="11">
        <f t="shared" si="5"/>
        <v>0</v>
      </c>
      <c r="I84">
        <v>0</v>
      </c>
      <c r="J84">
        <v>0</v>
      </c>
      <c r="K84">
        <v>0</v>
      </c>
      <c r="L84">
        <v>0</v>
      </c>
    </row>
    <row r="85" spans="1:12" x14ac:dyDescent="0.3">
      <c r="A85" s="4">
        <v>2022</v>
      </c>
      <c r="B85" t="s">
        <v>18</v>
      </c>
      <c r="C85" t="s">
        <v>3</v>
      </c>
      <c r="D85" s="4">
        <v>408</v>
      </c>
      <c r="E85">
        <f t="shared" si="4"/>
        <v>6.8</v>
      </c>
      <c r="F85" s="4">
        <v>0</v>
      </c>
      <c r="G85" s="12">
        <f t="shared" si="3"/>
        <v>0</v>
      </c>
      <c r="H85" s="11">
        <f t="shared" si="5"/>
        <v>0</v>
      </c>
      <c r="I85">
        <v>0</v>
      </c>
      <c r="J85">
        <v>0</v>
      </c>
      <c r="K85">
        <v>0</v>
      </c>
      <c r="L85">
        <v>0</v>
      </c>
    </row>
    <row r="86" spans="1:12" x14ac:dyDescent="0.3">
      <c r="A86" s="4">
        <v>2023</v>
      </c>
      <c r="B86" t="s">
        <v>7</v>
      </c>
      <c r="C86" t="s">
        <v>3</v>
      </c>
      <c r="D86" s="4">
        <v>543</v>
      </c>
      <c r="E86">
        <f t="shared" si="4"/>
        <v>9.0500000000000007</v>
      </c>
      <c r="F86" s="4">
        <v>0</v>
      </c>
      <c r="G86" s="12">
        <f t="shared" si="3"/>
        <v>0</v>
      </c>
      <c r="H86" s="11">
        <f t="shared" si="5"/>
        <v>0</v>
      </c>
      <c r="I86">
        <v>0</v>
      </c>
      <c r="J86">
        <v>0</v>
      </c>
      <c r="K86">
        <v>0</v>
      </c>
      <c r="L86">
        <v>0</v>
      </c>
    </row>
    <row r="87" spans="1:12" x14ac:dyDescent="0.3">
      <c r="A87" s="4">
        <v>2023</v>
      </c>
      <c r="B87" t="s">
        <v>8</v>
      </c>
      <c r="C87" t="s">
        <v>3</v>
      </c>
      <c r="D87" s="4">
        <v>498</v>
      </c>
      <c r="E87">
        <f t="shared" si="4"/>
        <v>8.3000000000000007</v>
      </c>
      <c r="F87" s="4">
        <v>0</v>
      </c>
      <c r="G87" s="12">
        <f t="shared" si="3"/>
        <v>0</v>
      </c>
      <c r="H87" s="11">
        <f t="shared" si="5"/>
        <v>0</v>
      </c>
      <c r="I87">
        <v>0</v>
      </c>
      <c r="J87">
        <v>0</v>
      </c>
      <c r="K87">
        <v>0</v>
      </c>
      <c r="L87">
        <v>0</v>
      </c>
    </row>
    <row r="88" spans="1:12" x14ac:dyDescent="0.3">
      <c r="A88" s="4">
        <v>2023</v>
      </c>
      <c r="B88" t="s">
        <v>9</v>
      </c>
      <c r="C88" t="s">
        <v>2</v>
      </c>
      <c r="D88" s="4">
        <v>462</v>
      </c>
      <c r="E88">
        <f t="shared" si="4"/>
        <v>7.7</v>
      </c>
      <c r="F88" s="4">
        <v>2</v>
      </c>
      <c r="G88" s="12">
        <f t="shared" ref="G88:G113" si="6">F88/E88</f>
        <v>0.25974025974025972</v>
      </c>
      <c r="H88" s="11">
        <f t="shared" si="5"/>
        <v>25.97402597402597</v>
      </c>
      <c r="I88">
        <v>2</v>
      </c>
      <c r="J88">
        <v>0</v>
      </c>
      <c r="K88">
        <v>1</v>
      </c>
      <c r="L88">
        <v>1</v>
      </c>
    </row>
    <row r="89" spans="1:12" x14ac:dyDescent="0.3">
      <c r="A89" s="4">
        <v>2023</v>
      </c>
      <c r="B89" t="s">
        <v>10</v>
      </c>
      <c r="C89" t="s">
        <v>0</v>
      </c>
      <c r="D89" s="4">
        <v>291</v>
      </c>
      <c r="E89">
        <f t="shared" si="4"/>
        <v>4.8499999999999996</v>
      </c>
      <c r="F89" s="4">
        <v>0</v>
      </c>
      <c r="G89" s="12">
        <f t="shared" si="6"/>
        <v>0</v>
      </c>
      <c r="H89" s="11">
        <f t="shared" si="5"/>
        <v>0</v>
      </c>
      <c r="I89">
        <v>0</v>
      </c>
      <c r="J89">
        <v>0</v>
      </c>
      <c r="K89">
        <v>0</v>
      </c>
      <c r="L89">
        <v>0</v>
      </c>
    </row>
    <row r="90" spans="1:12" x14ac:dyDescent="0.3">
      <c r="A90" s="4">
        <v>2023</v>
      </c>
      <c r="B90" t="s">
        <v>11</v>
      </c>
      <c r="C90" t="s">
        <v>0</v>
      </c>
      <c r="D90" s="4">
        <v>630</v>
      </c>
      <c r="E90">
        <f t="shared" si="4"/>
        <v>10.5</v>
      </c>
      <c r="F90" s="4">
        <v>0</v>
      </c>
      <c r="G90" s="12">
        <f t="shared" si="6"/>
        <v>0</v>
      </c>
      <c r="H90" s="11">
        <f t="shared" si="5"/>
        <v>0</v>
      </c>
      <c r="I90">
        <v>0</v>
      </c>
      <c r="J90">
        <v>0</v>
      </c>
      <c r="K90">
        <v>0</v>
      </c>
      <c r="L90">
        <v>0</v>
      </c>
    </row>
    <row r="91" spans="1:12" x14ac:dyDescent="0.3">
      <c r="A91" s="4">
        <v>2023</v>
      </c>
      <c r="B91" t="s">
        <v>12</v>
      </c>
      <c r="C91" t="s">
        <v>0</v>
      </c>
      <c r="D91" s="4">
        <v>1146</v>
      </c>
      <c r="E91">
        <f t="shared" si="4"/>
        <v>19.100000000000001</v>
      </c>
      <c r="F91" s="4">
        <v>0</v>
      </c>
      <c r="G91" s="12">
        <f t="shared" si="6"/>
        <v>0</v>
      </c>
      <c r="H91" s="11">
        <f t="shared" si="5"/>
        <v>0</v>
      </c>
      <c r="I91">
        <v>0</v>
      </c>
      <c r="J91">
        <v>0</v>
      </c>
      <c r="K91">
        <v>0</v>
      </c>
      <c r="L91">
        <v>0</v>
      </c>
    </row>
    <row r="92" spans="1:12" x14ac:dyDescent="0.3">
      <c r="A92" s="4">
        <v>2023</v>
      </c>
      <c r="B92" t="s">
        <v>13</v>
      </c>
      <c r="C92" t="s">
        <v>0</v>
      </c>
      <c r="D92" s="4">
        <v>2307</v>
      </c>
      <c r="E92">
        <f t="shared" si="4"/>
        <v>38.450000000000003</v>
      </c>
      <c r="F92" s="4">
        <v>0</v>
      </c>
      <c r="G92" s="12">
        <f t="shared" si="6"/>
        <v>0</v>
      </c>
      <c r="H92" s="11">
        <f t="shared" si="5"/>
        <v>0</v>
      </c>
      <c r="I92">
        <v>0</v>
      </c>
      <c r="J92">
        <v>0</v>
      </c>
      <c r="K92">
        <v>0</v>
      </c>
      <c r="L92">
        <v>0</v>
      </c>
    </row>
    <row r="93" spans="1:12" x14ac:dyDescent="0.3">
      <c r="A93" s="4">
        <v>2023</v>
      </c>
      <c r="B93" t="s">
        <v>14</v>
      </c>
      <c r="C93" t="s">
        <v>0</v>
      </c>
      <c r="D93" s="4">
        <v>4881</v>
      </c>
      <c r="E93">
        <f t="shared" si="4"/>
        <v>81.349999999999994</v>
      </c>
      <c r="F93" s="4">
        <v>0</v>
      </c>
      <c r="G93" s="12">
        <f t="shared" si="6"/>
        <v>0</v>
      </c>
      <c r="H93" s="11">
        <f t="shared" si="5"/>
        <v>0</v>
      </c>
      <c r="I93">
        <v>0</v>
      </c>
      <c r="J93">
        <v>0</v>
      </c>
      <c r="K93">
        <v>0</v>
      </c>
      <c r="L93">
        <v>0</v>
      </c>
    </row>
    <row r="94" spans="1:12" x14ac:dyDescent="0.3">
      <c r="A94" s="4">
        <v>2023</v>
      </c>
      <c r="B94" t="s">
        <v>15</v>
      </c>
      <c r="C94" t="s">
        <v>0</v>
      </c>
      <c r="D94" s="4">
        <v>8862</v>
      </c>
      <c r="E94">
        <f t="shared" si="4"/>
        <v>147.69999999999999</v>
      </c>
      <c r="F94" s="4">
        <v>0</v>
      </c>
      <c r="G94" s="12">
        <f t="shared" si="6"/>
        <v>0</v>
      </c>
      <c r="H94" s="11">
        <f t="shared" si="5"/>
        <v>0</v>
      </c>
      <c r="I94">
        <v>0</v>
      </c>
      <c r="J94">
        <v>0</v>
      </c>
      <c r="K94">
        <v>0</v>
      </c>
      <c r="L94">
        <v>0</v>
      </c>
    </row>
    <row r="95" spans="1:12" x14ac:dyDescent="0.3">
      <c r="A95" s="4">
        <v>2023</v>
      </c>
      <c r="B95" t="s">
        <v>16</v>
      </c>
      <c r="C95" t="s">
        <v>1</v>
      </c>
      <c r="D95" s="4">
        <v>10305</v>
      </c>
      <c r="E95">
        <f t="shared" si="4"/>
        <v>171.75</v>
      </c>
      <c r="F95" s="4">
        <v>1</v>
      </c>
      <c r="G95" s="12">
        <f t="shared" si="6"/>
        <v>5.822416302765648E-3</v>
      </c>
      <c r="H95" s="11">
        <f t="shared" si="5"/>
        <v>0.58224163027656484</v>
      </c>
      <c r="I95">
        <v>0</v>
      </c>
      <c r="J95">
        <v>0</v>
      </c>
      <c r="K95">
        <v>0</v>
      </c>
      <c r="L95">
        <v>0</v>
      </c>
    </row>
    <row r="96" spans="1:12" x14ac:dyDescent="0.3">
      <c r="A96" s="4">
        <v>2023</v>
      </c>
      <c r="B96" t="s">
        <v>17</v>
      </c>
      <c r="C96" t="s">
        <v>3</v>
      </c>
      <c r="D96" s="4">
        <v>6891</v>
      </c>
      <c r="E96">
        <f t="shared" si="4"/>
        <v>114.85</v>
      </c>
      <c r="F96" s="4">
        <v>1</v>
      </c>
      <c r="G96" s="12">
        <f t="shared" si="6"/>
        <v>8.7070091423595997E-3</v>
      </c>
      <c r="H96" s="11">
        <f t="shared" si="5"/>
        <v>0.87070091423595997</v>
      </c>
      <c r="I96">
        <v>1</v>
      </c>
      <c r="J96">
        <v>1</v>
      </c>
      <c r="K96">
        <v>0</v>
      </c>
      <c r="L96">
        <v>0</v>
      </c>
    </row>
    <row r="97" spans="1:12" x14ac:dyDescent="0.3">
      <c r="A97" s="4">
        <v>2023</v>
      </c>
      <c r="B97" t="s">
        <v>18</v>
      </c>
      <c r="C97" t="s">
        <v>3</v>
      </c>
      <c r="D97" s="4">
        <v>4662</v>
      </c>
      <c r="E97">
        <f t="shared" si="4"/>
        <v>77.7</v>
      </c>
      <c r="F97" s="4">
        <v>2</v>
      </c>
      <c r="G97" s="12">
        <f t="shared" si="6"/>
        <v>2.5740025740025738E-2</v>
      </c>
      <c r="H97" s="11">
        <f t="shared" si="5"/>
        <v>2.574002574002574</v>
      </c>
      <c r="I97">
        <v>2</v>
      </c>
      <c r="J97">
        <v>1</v>
      </c>
      <c r="K97">
        <v>0</v>
      </c>
      <c r="L97">
        <v>1</v>
      </c>
    </row>
    <row r="98" spans="1:12" x14ac:dyDescent="0.3">
      <c r="A98">
        <v>2024</v>
      </c>
      <c r="B98" t="s">
        <v>7</v>
      </c>
      <c r="C98" t="s">
        <v>3</v>
      </c>
      <c r="D98" s="4">
        <v>4926</v>
      </c>
      <c r="E98">
        <f t="shared" si="4"/>
        <v>82.1</v>
      </c>
      <c r="F98" s="4">
        <v>4</v>
      </c>
      <c r="G98" s="12">
        <f t="shared" si="6"/>
        <v>4.8721071863581003E-2</v>
      </c>
      <c r="H98" s="11">
        <f t="shared" si="5"/>
        <v>4.8721071863581003</v>
      </c>
      <c r="I98">
        <v>3</v>
      </c>
      <c r="J98">
        <v>2</v>
      </c>
      <c r="K98">
        <v>0</v>
      </c>
      <c r="L98">
        <v>0</v>
      </c>
    </row>
    <row r="99" spans="1:12" x14ac:dyDescent="0.3">
      <c r="A99">
        <v>2024</v>
      </c>
      <c r="B99" t="s">
        <v>8</v>
      </c>
      <c r="C99" t="s">
        <v>3</v>
      </c>
      <c r="D99" s="4">
        <v>3624</v>
      </c>
      <c r="E99">
        <f t="shared" si="4"/>
        <v>60.4</v>
      </c>
      <c r="F99" s="4">
        <v>0</v>
      </c>
      <c r="G99" s="12">
        <f t="shared" si="6"/>
        <v>0</v>
      </c>
      <c r="H99" s="12">
        <f>G99*100</f>
        <v>0</v>
      </c>
      <c r="I99">
        <v>0</v>
      </c>
      <c r="J99">
        <v>0</v>
      </c>
      <c r="K99">
        <v>0</v>
      </c>
      <c r="L99">
        <v>0</v>
      </c>
    </row>
    <row r="100" spans="1:12" x14ac:dyDescent="0.3">
      <c r="A100">
        <v>2024</v>
      </c>
      <c r="B100" t="s">
        <v>9</v>
      </c>
      <c r="C100" t="s">
        <v>2</v>
      </c>
      <c r="D100" s="4">
        <v>8046</v>
      </c>
      <c r="E100">
        <f t="shared" si="4"/>
        <v>134.1</v>
      </c>
      <c r="F100" s="4">
        <v>3</v>
      </c>
      <c r="G100" s="12">
        <f t="shared" si="6"/>
        <v>2.2371364653243849E-2</v>
      </c>
      <c r="H100" s="12">
        <f t="shared" ref="H100:H113" si="7">G100*100</f>
        <v>2.2371364653243848</v>
      </c>
      <c r="I100">
        <v>3</v>
      </c>
      <c r="J100">
        <v>1</v>
      </c>
      <c r="K100">
        <v>2</v>
      </c>
      <c r="L100">
        <v>0</v>
      </c>
    </row>
    <row r="101" spans="1:12" x14ac:dyDescent="0.3">
      <c r="A101">
        <v>2024</v>
      </c>
      <c r="B101" t="s">
        <v>10</v>
      </c>
      <c r="C101" t="s">
        <v>0</v>
      </c>
      <c r="D101" s="4">
        <v>6459</v>
      </c>
      <c r="E101">
        <f t="shared" si="4"/>
        <v>107.65</v>
      </c>
      <c r="F101" s="4">
        <v>1</v>
      </c>
      <c r="G101" s="12">
        <f t="shared" si="6"/>
        <v>9.2893636785880158E-3</v>
      </c>
      <c r="H101" s="12">
        <f t="shared" si="7"/>
        <v>0.92893636785880163</v>
      </c>
      <c r="I101">
        <v>1</v>
      </c>
      <c r="J101">
        <v>1</v>
      </c>
      <c r="K101">
        <v>0</v>
      </c>
      <c r="L101">
        <v>0</v>
      </c>
    </row>
    <row r="102" spans="1:12" x14ac:dyDescent="0.3">
      <c r="A102">
        <v>2024</v>
      </c>
      <c r="B102" t="s">
        <v>11</v>
      </c>
      <c r="C102" t="s">
        <v>0</v>
      </c>
      <c r="D102" s="4">
        <v>6009</v>
      </c>
      <c r="E102">
        <f t="shared" si="4"/>
        <v>100.15</v>
      </c>
      <c r="F102" s="4">
        <v>0</v>
      </c>
      <c r="G102" s="12">
        <f t="shared" si="6"/>
        <v>0</v>
      </c>
      <c r="H102" s="12">
        <f t="shared" si="7"/>
        <v>0</v>
      </c>
      <c r="I102">
        <v>0</v>
      </c>
      <c r="J102">
        <v>0</v>
      </c>
      <c r="K102">
        <v>0</v>
      </c>
      <c r="L102">
        <v>0</v>
      </c>
    </row>
    <row r="103" spans="1:12" x14ac:dyDescent="0.3">
      <c r="A103">
        <v>2024</v>
      </c>
      <c r="B103" t="s">
        <v>12</v>
      </c>
      <c r="C103" t="s">
        <v>0</v>
      </c>
      <c r="D103" s="4">
        <v>3249</v>
      </c>
      <c r="E103">
        <f t="shared" si="4"/>
        <v>54.15</v>
      </c>
      <c r="F103" s="4">
        <v>0</v>
      </c>
      <c r="G103" s="12">
        <f t="shared" si="6"/>
        <v>0</v>
      </c>
      <c r="H103" s="12">
        <f t="shared" si="7"/>
        <v>0</v>
      </c>
      <c r="I103">
        <v>0</v>
      </c>
      <c r="J103">
        <v>0</v>
      </c>
      <c r="K103">
        <v>0</v>
      </c>
      <c r="L103">
        <v>0</v>
      </c>
    </row>
    <row r="104" spans="1:12" x14ac:dyDescent="0.3">
      <c r="A104">
        <v>2024</v>
      </c>
      <c r="B104" t="s">
        <v>13</v>
      </c>
      <c r="C104" t="s">
        <v>0</v>
      </c>
      <c r="D104" s="4">
        <v>2616</v>
      </c>
      <c r="E104">
        <f t="shared" si="4"/>
        <v>43.6</v>
      </c>
      <c r="F104" s="4">
        <v>0</v>
      </c>
      <c r="G104" s="12">
        <f t="shared" si="6"/>
        <v>0</v>
      </c>
      <c r="H104" s="12">
        <f t="shared" si="7"/>
        <v>0</v>
      </c>
      <c r="I104">
        <v>0</v>
      </c>
      <c r="J104">
        <v>0</v>
      </c>
      <c r="K104">
        <v>0</v>
      </c>
      <c r="L104">
        <v>0</v>
      </c>
    </row>
    <row r="105" spans="1:12" x14ac:dyDescent="0.3">
      <c r="A105">
        <v>2024</v>
      </c>
      <c r="B105" t="s">
        <v>14</v>
      </c>
      <c r="C105" t="s">
        <v>0</v>
      </c>
      <c r="D105" s="4">
        <v>4665</v>
      </c>
      <c r="E105">
        <f t="shared" si="4"/>
        <v>77.75</v>
      </c>
      <c r="F105" s="4">
        <v>1</v>
      </c>
      <c r="G105" s="12">
        <f t="shared" si="6"/>
        <v>1.2861736334405145E-2</v>
      </c>
      <c r="H105" s="12">
        <f t="shared" si="7"/>
        <v>1.2861736334405145</v>
      </c>
      <c r="I105">
        <v>1</v>
      </c>
      <c r="J105">
        <v>1</v>
      </c>
      <c r="K105">
        <v>0</v>
      </c>
      <c r="L105">
        <v>0</v>
      </c>
    </row>
    <row r="106" spans="1:12" x14ac:dyDescent="0.3">
      <c r="A106">
        <v>2024</v>
      </c>
      <c r="B106" t="s">
        <v>15</v>
      </c>
      <c r="C106" t="s">
        <v>0</v>
      </c>
      <c r="D106" s="4">
        <v>3060</v>
      </c>
      <c r="E106">
        <f t="shared" si="4"/>
        <v>51</v>
      </c>
      <c r="F106" s="4">
        <v>0</v>
      </c>
      <c r="G106" s="12">
        <f t="shared" si="6"/>
        <v>0</v>
      </c>
      <c r="H106" s="12">
        <f t="shared" si="7"/>
        <v>0</v>
      </c>
      <c r="I106">
        <v>0</v>
      </c>
      <c r="J106">
        <v>0</v>
      </c>
      <c r="K106">
        <v>0</v>
      </c>
      <c r="L106">
        <v>0</v>
      </c>
    </row>
    <row r="107" spans="1:12" x14ac:dyDescent="0.3">
      <c r="A107">
        <v>2024</v>
      </c>
      <c r="B107" t="s">
        <v>16</v>
      </c>
      <c r="C107" t="s">
        <v>1</v>
      </c>
      <c r="D107" s="4">
        <v>2925</v>
      </c>
      <c r="E107">
        <f t="shared" si="4"/>
        <v>48.75</v>
      </c>
      <c r="F107" s="4">
        <v>2</v>
      </c>
      <c r="G107" s="12">
        <f t="shared" si="6"/>
        <v>4.1025641025641026E-2</v>
      </c>
      <c r="H107" s="12">
        <f t="shared" si="7"/>
        <v>4.1025641025641022</v>
      </c>
      <c r="I107">
        <v>2</v>
      </c>
      <c r="J107">
        <v>2</v>
      </c>
      <c r="K107">
        <v>0</v>
      </c>
      <c r="L107">
        <v>0</v>
      </c>
    </row>
    <row r="108" spans="1:12" x14ac:dyDescent="0.3">
      <c r="A108">
        <v>2024</v>
      </c>
      <c r="B108" t="s">
        <v>17</v>
      </c>
      <c r="C108" t="s">
        <v>3</v>
      </c>
      <c r="D108" s="4">
        <v>2235</v>
      </c>
      <c r="E108">
        <f t="shared" si="4"/>
        <v>37.25</v>
      </c>
      <c r="F108" s="4">
        <v>4</v>
      </c>
      <c r="G108" s="12">
        <f t="shared" si="6"/>
        <v>0.10738255033557047</v>
      </c>
      <c r="H108" s="12">
        <f t="shared" si="7"/>
        <v>10.738255033557047</v>
      </c>
      <c r="I108">
        <v>3</v>
      </c>
      <c r="J108">
        <v>3</v>
      </c>
      <c r="K108">
        <v>0</v>
      </c>
      <c r="L108">
        <v>0</v>
      </c>
    </row>
    <row r="109" spans="1:12" x14ac:dyDescent="0.3">
      <c r="A109">
        <v>2024</v>
      </c>
      <c r="B109" t="s">
        <v>18</v>
      </c>
      <c r="C109" t="s">
        <v>3</v>
      </c>
      <c r="D109" s="4">
        <v>2193</v>
      </c>
      <c r="E109">
        <f t="shared" si="4"/>
        <v>36.549999999999997</v>
      </c>
      <c r="F109" s="4">
        <v>1</v>
      </c>
      <c r="G109" s="12">
        <f t="shared" si="6"/>
        <v>2.7359781121751029E-2</v>
      </c>
      <c r="H109" s="12">
        <f t="shared" si="7"/>
        <v>2.7359781121751028</v>
      </c>
      <c r="I109">
        <v>1</v>
      </c>
      <c r="J109">
        <v>1</v>
      </c>
      <c r="K109">
        <v>0</v>
      </c>
      <c r="L109">
        <v>0</v>
      </c>
    </row>
    <row r="110" spans="1:12" x14ac:dyDescent="0.3">
      <c r="A110">
        <v>2025</v>
      </c>
      <c r="B110" t="s">
        <v>7</v>
      </c>
      <c r="C110" t="s">
        <v>3</v>
      </c>
      <c r="D110" s="4">
        <v>6567</v>
      </c>
      <c r="E110">
        <f t="shared" si="4"/>
        <v>109.45</v>
      </c>
      <c r="F110" s="4">
        <v>11</v>
      </c>
      <c r="G110" s="12">
        <f t="shared" si="6"/>
        <v>0.10050251256281406</v>
      </c>
      <c r="H110" s="12">
        <f t="shared" si="7"/>
        <v>10.050251256281406</v>
      </c>
      <c r="I110">
        <v>20</v>
      </c>
      <c r="J110">
        <v>6</v>
      </c>
      <c r="K110">
        <v>5</v>
      </c>
      <c r="L110">
        <v>9</v>
      </c>
    </row>
    <row r="111" spans="1:12" x14ac:dyDescent="0.3">
      <c r="A111">
        <v>2025</v>
      </c>
      <c r="B111" t="s">
        <v>8</v>
      </c>
      <c r="C111" t="s">
        <v>3</v>
      </c>
      <c r="D111" s="4">
        <v>6702</v>
      </c>
      <c r="E111">
        <f t="shared" si="4"/>
        <v>111.7</v>
      </c>
      <c r="F111" s="4">
        <v>18</v>
      </c>
      <c r="G111" s="12">
        <f t="shared" si="6"/>
        <v>0.16114592658907789</v>
      </c>
      <c r="H111" s="12">
        <f t="shared" si="7"/>
        <v>16.114592658907789</v>
      </c>
      <c r="I111">
        <v>19</v>
      </c>
      <c r="J111">
        <v>8</v>
      </c>
      <c r="K111">
        <v>8</v>
      </c>
      <c r="L111">
        <v>3</v>
      </c>
    </row>
    <row r="112" spans="1:12" x14ac:dyDescent="0.3">
      <c r="A112">
        <v>2025</v>
      </c>
      <c r="B112" t="s">
        <v>9</v>
      </c>
      <c r="C112" t="s">
        <v>2</v>
      </c>
      <c r="D112" s="4">
        <v>4233</v>
      </c>
      <c r="E112">
        <f t="shared" si="4"/>
        <v>70.55</v>
      </c>
      <c r="F112" s="4">
        <v>1</v>
      </c>
      <c r="G112" s="12">
        <f t="shared" si="6"/>
        <v>1.417434443656981E-2</v>
      </c>
      <c r="H112" s="12">
        <f t="shared" si="7"/>
        <v>1.417434443656981</v>
      </c>
      <c r="I112">
        <v>2</v>
      </c>
      <c r="J112">
        <v>0</v>
      </c>
      <c r="K112">
        <v>2</v>
      </c>
      <c r="L112">
        <v>0</v>
      </c>
    </row>
    <row r="113" spans="1:12" x14ac:dyDescent="0.3">
      <c r="A113">
        <v>2025</v>
      </c>
      <c r="B113" t="s">
        <v>10</v>
      </c>
      <c r="C113" t="s">
        <v>0</v>
      </c>
      <c r="D113" s="4">
        <v>3528</v>
      </c>
      <c r="E113">
        <f t="shared" si="4"/>
        <v>58.8</v>
      </c>
      <c r="F113" s="4">
        <v>2</v>
      </c>
      <c r="G113" s="12">
        <f t="shared" si="6"/>
        <v>3.4013605442176874E-2</v>
      </c>
      <c r="H113" s="12">
        <f t="shared" si="7"/>
        <v>3.4013605442176873</v>
      </c>
      <c r="I113">
        <v>3</v>
      </c>
      <c r="J113">
        <v>0</v>
      </c>
      <c r="K113">
        <v>3</v>
      </c>
      <c r="L113">
        <v>0</v>
      </c>
    </row>
    <row r="114" spans="1:12" x14ac:dyDescent="0.3">
      <c r="E114">
        <f>SUM(E2:E113)</f>
        <v>3791.5999999999995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75112-AF49-48C0-B48A-7E47C2B82FED}">
  <dimension ref="A1:B53"/>
  <sheetViews>
    <sheetView topLeftCell="A16" workbookViewId="0">
      <selection activeCell="B48" activeCellId="9" sqref="B3:B6 B8:B11 B13:B16 B18:B21 B23:B26 B28:B31 B33:B36 B38:B41 B43:B46 B48:B50"/>
    </sheetView>
  </sheetViews>
  <sheetFormatPr defaultRowHeight="14" x14ac:dyDescent="0.3"/>
  <cols>
    <col min="1" max="1" width="35.81640625" bestFit="1" customWidth="1"/>
    <col min="2" max="2" width="17.6328125" bestFit="1" customWidth="1"/>
    <col min="3" max="3" width="19.26953125" bestFit="1" customWidth="1"/>
    <col min="4" max="4" width="17.90625" bestFit="1" customWidth="1"/>
    <col min="5" max="5" width="15" bestFit="1" customWidth="1"/>
    <col min="6" max="6" width="15.36328125" bestFit="1" customWidth="1"/>
    <col min="7" max="7" width="16.453125" customWidth="1"/>
  </cols>
  <sheetData>
    <row r="1" spans="1:2" x14ac:dyDescent="0.3">
      <c r="A1" s="16" t="s">
        <v>4</v>
      </c>
      <c r="B1" t="s">
        <v>56</v>
      </c>
    </row>
    <row r="2" spans="1:2" x14ac:dyDescent="0.3">
      <c r="A2" s="2">
        <v>2016</v>
      </c>
      <c r="B2">
        <v>0</v>
      </c>
    </row>
    <row r="3" spans="1:2" x14ac:dyDescent="0.3">
      <c r="A3" s="17" t="s">
        <v>3</v>
      </c>
      <c r="B3">
        <v>0</v>
      </c>
    </row>
    <row r="4" spans="1:2" x14ac:dyDescent="0.3">
      <c r="A4" s="17" t="s">
        <v>2</v>
      </c>
      <c r="B4">
        <v>0</v>
      </c>
    </row>
    <row r="5" spans="1:2" x14ac:dyDescent="0.3">
      <c r="A5" s="17" t="s">
        <v>0</v>
      </c>
      <c r="B5">
        <v>0</v>
      </c>
    </row>
    <row r="6" spans="1:2" x14ac:dyDescent="0.3">
      <c r="A6" s="17" t="s">
        <v>1</v>
      </c>
      <c r="B6">
        <v>0</v>
      </c>
    </row>
    <row r="7" spans="1:2" x14ac:dyDescent="0.3">
      <c r="A7" s="2">
        <v>2017</v>
      </c>
      <c r="B7">
        <v>0</v>
      </c>
    </row>
    <row r="8" spans="1:2" x14ac:dyDescent="0.3">
      <c r="A8" s="17" t="s">
        <v>3</v>
      </c>
      <c r="B8">
        <v>0</v>
      </c>
    </row>
    <row r="9" spans="1:2" x14ac:dyDescent="0.3">
      <c r="A9" s="17" t="s">
        <v>2</v>
      </c>
      <c r="B9">
        <v>0</v>
      </c>
    </row>
    <row r="10" spans="1:2" x14ac:dyDescent="0.3">
      <c r="A10" s="17" t="s">
        <v>0</v>
      </c>
      <c r="B10">
        <v>0</v>
      </c>
    </row>
    <row r="11" spans="1:2" x14ac:dyDescent="0.3">
      <c r="A11" s="17" t="s">
        <v>1</v>
      </c>
      <c r="B11">
        <v>0</v>
      </c>
    </row>
    <row r="12" spans="1:2" x14ac:dyDescent="0.3">
      <c r="A12" s="2">
        <v>2018</v>
      </c>
      <c r="B12">
        <v>0</v>
      </c>
    </row>
    <row r="13" spans="1:2" x14ac:dyDescent="0.3">
      <c r="A13" s="17" t="s">
        <v>3</v>
      </c>
      <c r="B13">
        <v>0</v>
      </c>
    </row>
    <row r="14" spans="1:2" x14ac:dyDescent="0.3">
      <c r="A14" s="17" t="s">
        <v>2</v>
      </c>
      <c r="B14">
        <v>0</v>
      </c>
    </row>
    <row r="15" spans="1:2" x14ac:dyDescent="0.3">
      <c r="A15" s="17" t="s">
        <v>0</v>
      </c>
      <c r="B15">
        <v>0</v>
      </c>
    </row>
    <row r="16" spans="1:2" x14ac:dyDescent="0.3">
      <c r="A16" s="17" t="s">
        <v>1</v>
      </c>
      <c r="B16">
        <v>0</v>
      </c>
    </row>
    <row r="17" spans="1:2" x14ac:dyDescent="0.3">
      <c r="A17" s="2">
        <v>2019</v>
      </c>
      <c r="B17">
        <v>8</v>
      </c>
    </row>
    <row r="18" spans="1:2" x14ac:dyDescent="0.3">
      <c r="A18" s="17" t="s">
        <v>3</v>
      </c>
      <c r="B18">
        <v>6</v>
      </c>
    </row>
    <row r="19" spans="1:2" x14ac:dyDescent="0.3">
      <c r="A19" s="17" t="s">
        <v>2</v>
      </c>
      <c r="B19">
        <v>0</v>
      </c>
    </row>
    <row r="20" spans="1:2" x14ac:dyDescent="0.3">
      <c r="A20" s="17" t="s">
        <v>0</v>
      </c>
      <c r="B20">
        <v>1</v>
      </c>
    </row>
    <row r="21" spans="1:2" x14ac:dyDescent="0.3">
      <c r="A21" s="17" t="s">
        <v>1</v>
      </c>
      <c r="B21">
        <v>1</v>
      </c>
    </row>
    <row r="22" spans="1:2" x14ac:dyDescent="0.3">
      <c r="A22" s="2">
        <v>2020</v>
      </c>
      <c r="B22">
        <v>9</v>
      </c>
    </row>
    <row r="23" spans="1:2" x14ac:dyDescent="0.3">
      <c r="A23" s="17" t="s">
        <v>3</v>
      </c>
      <c r="B23">
        <v>3</v>
      </c>
    </row>
    <row r="24" spans="1:2" x14ac:dyDescent="0.3">
      <c r="A24" s="17" t="s">
        <v>2</v>
      </c>
      <c r="B24">
        <v>0</v>
      </c>
    </row>
    <row r="25" spans="1:2" x14ac:dyDescent="0.3">
      <c r="A25" s="17" t="s">
        <v>0</v>
      </c>
      <c r="B25">
        <v>4</v>
      </c>
    </row>
    <row r="26" spans="1:2" x14ac:dyDescent="0.3">
      <c r="A26" s="17" t="s">
        <v>1</v>
      </c>
      <c r="B26">
        <v>2</v>
      </c>
    </row>
    <row r="27" spans="1:2" x14ac:dyDescent="0.3">
      <c r="A27" s="2">
        <v>2021</v>
      </c>
      <c r="B27">
        <v>9</v>
      </c>
    </row>
    <row r="28" spans="1:2" x14ac:dyDescent="0.3">
      <c r="A28" s="17" t="s">
        <v>3</v>
      </c>
      <c r="B28">
        <v>6</v>
      </c>
    </row>
    <row r="29" spans="1:2" x14ac:dyDescent="0.3">
      <c r="A29" s="17" t="s">
        <v>2</v>
      </c>
      <c r="B29">
        <v>0</v>
      </c>
    </row>
    <row r="30" spans="1:2" x14ac:dyDescent="0.3">
      <c r="A30" s="17" t="s">
        <v>0</v>
      </c>
      <c r="B30">
        <v>3</v>
      </c>
    </row>
    <row r="31" spans="1:2" x14ac:dyDescent="0.3">
      <c r="A31" s="17" t="s">
        <v>1</v>
      </c>
      <c r="B31">
        <v>0</v>
      </c>
    </row>
    <row r="32" spans="1:2" x14ac:dyDescent="0.3">
      <c r="A32" s="2">
        <v>2022</v>
      </c>
      <c r="B32">
        <v>4</v>
      </c>
    </row>
    <row r="33" spans="1:2" x14ac:dyDescent="0.3">
      <c r="A33" s="17" t="s">
        <v>3</v>
      </c>
      <c r="B33">
        <v>1</v>
      </c>
    </row>
    <row r="34" spans="1:2" x14ac:dyDescent="0.3">
      <c r="A34" s="17" t="s">
        <v>2</v>
      </c>
      <c r="B34">
        <v>0</v>
      </c>
    </row>
    <row r="35" spans="1:2" x14ac:dyDescent="0.3">
      <c r="A35" s="17" t="s">
        <v>0</v>
      </c>
      <c r="B35">
        <v>3</v>
      </c>
    </row>
    <row r="36" spans="1:2" x14ac:dyDescent="0.3">
      <c r="A36" s="17" t="s">
        <v>1</v>
      </c>
      <c r="B36">
        <v>0</v>
      </c>
    </row>
    <row r="37" spans="1:2" x14ac:dyDescent="0.3">
      <c r="A37" s="2">
        <v>2023</v>
      </c>
      <c r="B37">
        <v>6</v>
      </c>
    </row>
    <row r="38" spans="1:2" x14ac:dyDescent="0.3">
      <c r="A38" s="17" t="s">
        <v>3</v>
      </c>
      <c r="B38">
        <v>3</v>
      </c>
    </row>
    <row r="39" spans="1:2" x14ac:dyDescent="0.3">
      <c r="A39" s="17" t="s">
        <v>2</v>
      </c>
      <c r="B39">
        <v>2</v>
      </c>
    </row>
    <row r="40" spans="1:2" x14ac:dyDescent="0.3">
      <c r="A40" s="17" t="s">
        <v>0</v>
      </c>
      <c r="B40">
        <v>0</v>
      </c>
    </row>
    <row r="41" spans="1:2" x14ac:dyDescent="0.3">
      <c r="A41" s="17" t="s">
        <v>1</v>
      </c>
      <c r="B41">
        <v>1</v>
      </c>
    </row>
    <row r="42" spans="1:2" x14ac:dyDescent="0.3">
      <c r="A42" s="2">
        <v>2024</v>
      </c>
      <c r="B42">
        <v>16</v>
      </c>
    </row>
    <row r="43" spans="1:2" x14ac:dyDescent="0.3">
      <c r="A43" s="17" t="s">
        <v>3</v>
      </c>
      <c r="B43">
        <v>9</v>
      </c>
    </row>
    <row r="44" spans="1:2" x14ac:dyDescent="0.3">
      <c r="A44" s="17" t="s">
        <v>2</v>
      </c>
      <c r="B44">
        <v>3</v>
      </c>
    </row>
    <row r="45" spans="1:2" x14ac:dyDescent="0.3">
      <c r="A45" s="17" t="s">
        <v>0</v>
      </c>
      <c r="B45">
        <v>2</v>
      </c>
    </row>
    <row r="46" spans="1:2" x14ac:dyDescent="0.3">
      <c r="A46" s="17" t="s">
        <v>1</v>
      </c>
      <c r="B46">
        <v>2</v>
      </c>
    </row>
    <row r="47" spans="1:2" x14ac:dyDescent="0.3">
      <c r="A47" s="2">
        <v>2025</v>
      </c>
      <c r="B47">
        <v>32</v>
      </c>
    </row>
    <row r="48" spans="1:2" x14ac:dyDescent="0.3">
      <c r="A48" s="17" t="s">
        <v>3</v>
      </c>
      <c r="B48">
        <v>29</v>
      </c>
    </row>
    <row r="49" spans="1:2" x14ac:dyDescent="0.3">
      <c r="A49" s="17" t="s">
        <v>2</v>
      </c>
      <c r="B49">
        <v>1</v>
      </c>
    </row>
    <row r="50" spans="1:2" x14ac:dyDescent="0.3">
      <c r="A50" s="17" t="s">
        <v>0</v>
      </c>
      <c r="B50">
        <v>2</v>
      </c>
    </row>
    <row r="51" spans="1:2" x14ac:dyDescent="0.3">
      <c r="A51" s="2" t="s">
        <v>44</v>
      </c>
    </row>
    <row r="52" spans="1:2" x14ac:dyDescent="0.3">
      <c r="A52" s="17" t="s">
        <v>44</v>
      </c>
    </row>
    <row r="53" spans="1:2" x14ac:dyDescent="0.3">
      <c r="A53" s="2" t="s">
        <v>45</v>
      </c>
      <c r="B53">
        <v>84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D10BB-0ABC-44A0-B1A1-6BC87BF8E6B1}">
  <dimension ref="A1:G12"/>
  <sheetViews>
    <sheetView workbookViewId="0">
      <selection activeCell="L8" sqref="L8"/>
    </sheetView>
  </sheetViews>
  <sheetFormatPr defaultRowHeight="14" x14ac:dyDescent="0.3"/>
  <sheetData>
    <row r="1" spans="1:7" s="10" customFormat="1" ht="42" x14ac:dyDescent="0.3">
      <c r="A1" s="10" t="s">
        <v>4</v>
      </c>
      <c r="B1" s="10" t="s">
        <v>27</v>
      </c>
      <c r="C1" s="10" t="s">
        <v>56</v>
      </c>
      <c r="D1" s="10" t="s">
        <v>57</v>
      </c>
      <c r="E1" s="10" t="s">
        <v>58</v>
      </c>
      <c r="F1" s="10" t="s">
        <v>59</v>
      </c>
      <c r="G1" s="10" t="s">
        <v>60</v>
      </c>
    </row>
    <row r="2" spans="1:7" x14ac:dyDescent="0.3">
      <c r="A2">
        <v>2016</v>
      </c>
      <c r="B2">
        <v>15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3">
      <c r="A3">
        <v>2017</v>
      </c>
      <c r="B3">
        <v>37.950000000000003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3">
      <c r="A4">
        <v>2018</v>
      </c>
      <c r="B4">
        <v>164.95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3">
      <c r="A5">
        <v>2019</v>
      </c>
      <c r="B5">
        <v>424.34999999999997</v>
      </c>
      <c r="C5">
        <v>8</v>
      </c>
      <c r="D5">
        <v>0.66666666666666663</v>
      </c>
      <c r="E5">
        <v>1.7232808737106582</v>
      </c>
      <c r="F5">
        <v>0</v>
      </c>
      <c r="G5">
        <v>6</v>
      </c>
    </row>
    <row r="6" spans="1:7" x14ac:dyDescent="0.3">
      <c r="A6">
        <v>2020</v>
      </c>
      <c r="B6">
        <v>626.15000000000009</v>
      </c>
      <c r="C6">
        <v>9</v>
      </c>
      <c r="D6">
        <v>0.75</v>
      </c>
      <c r="E6">
        <v>0.8660254037844386</v>
      </c>
      <c r="F6">
        <v>0</v>
      </c>
      <c r="G6">
        <v>2</v>
      </c>
    </row>
    <row r="7" spans="1:7" x14ac:dyDescent="0.3">
      <c r="A7">
        <v>2021</v>
      </c>
      <c r="B7">
        <v>461.25</v>
      </c>
      <c r="C7">
        <v>9</v>
      </c>
      <c r="D7">
        <v>0.75</v>
      </c>
      <c r="E7">
        <v>1.1381803659589922</v>
      </c>
      <c r="F7">
        <v>0</v>
      </c>
      <c r="G7">
        <v>4</v>
      </c>
    </row>
    <row r="8" spans="1:7" x14ac:dyDescent="0.3">
      <c r="A8">
        <v>2022</v>
      </c>
      <c r="B8">
        <v>186.70000000000002</v>
      </c>
      <c r="C8">
        <v>4</v>
      </c>
      <c r="D8">
        <v>0.33333333333333331</v>
      </c>
      <c r="E8">
        <v>0.88762536459859454</v>
      </c>
      <c r="F8">
        <v>0</v>
      </c>
      <c r="G8">
        <v>3</v>
      </c>
    </row>
    <row r="9" spans="1:7" x14ac:dyDescent="0.3">
      <c r="A9">
        <v>2023</v>
      </c>
      <c r="B9">
        <v>691.30000000000007</v>
      </c>
      <c r="C9">
        <v>6</v>
      </c>
      <c r="D9">
        <v>0.5</v>
      </c>
      <c r="E9">
        <v>0.7977240352174656</v>
      </c>
      <c r="F9">
        <v>0</v>
      </c>
      <c r="G9">
        <v>2</v>
      </c>
    </row>
    <row r="10" spans="1:7" x14ac:dyDescent="0.3">
      <c r="A10">
        <v>2024</v>
      </c>
      <c r="B10">
        <v>833.44999999999993</v>
      </c>
      <c r="C10">
        <v>16</v>
      </c>
      <c r="D10">
        <v>1.3333333333333333</v>
      </c>
      <c r="E10">
        <v>1.556997888323046</v>
      </c>
      <c r="F10">
        <v>0</v>
      </c>
      <c r="G10">
        <v>4</v>
      </c>
    </row>
    <row r="11" spans="1:7" x14ac:dyDescent="0.3">
      <c r="A11">
        <v>2025</v>
      </c>
      <c r="B11">
        <v>350.5</v>
      </c>
      <c r="C11">
        <v>32</v>
      </c>
      <c r="D11">
        <v>8</v>
      </c>
      <c r="E11">
        <v>8.0415587212098796</v>
      </c>
      <c r="F11">
        <v>1</v>
      </c>
      <c r="G11">
        <v>18</v>
      </c>
    </row>
    <row r="12" spans="1:7" x14ac:dyDescent="0.3">
      <c r="A12" s="18" t="s">
        <v>61</v>
      </c>
      <c r="B12" s="18">
        <v>3791.5999999999995</v>
      </c>
      <c r="C12" s="18">
        <v>84</v>
      </c>
      <c r="D12" s="18">
        <v>0.75</v>
      </c>
      <c r="E12" s="18">
        <v>2.1830633902307475</v>
      </c>
      <c r="F12" s="18">
        <v>0</v>
      </c>
      <c r="G12" s="18">
        <v>18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0B07D-7419-47E4-B899-EA6FC1723AD2}">
  <dimension ref="A1:M2"/>
  <sheetViews>
    <sheetView workbookViewId="0">
      <selection activeCell="A2" sqref="A2:M2"/>
    </sheetView>
  </sheetViews>
  <sheetFormatPr defaultRowHeight="14" x14ac:dyDescent="0.3"/>
  <sheetData>
    <row r="1" spans="1:13" s="10" customFormat="1" ht="98" x14ac:dyDescent="0.3">
      <c r="A1" s="10" t="s">
        <v>55</v>
      </c>
      <c r="B1" s="10" t="s">
        <v>38</v>
      </c>
      <c r="C1" s="10" t="s">
        <v>46</v>
      </c>
      <c r="D1" s="10" t="s">
        <v>54</v>
      </c>
      <c r="E1" s="10" t="s">
        <v>53</v>
      </c>
      <c r="F1" s="10" t="s">
        <v>39</v>
      </c>
      <c r="G1" s="10" t="s">
        <v>52</v>
      </c>
      <c r="H1" s="10" t="s">
        <v>47</v>
      </c>
      <c r="I1" s="10" t="s">
        <v>48</v>
      </c>
      <c r="J1" s="10" t="s">
        <v>40</v>
      </c>
      <c r="K1" s="10" t="s">
        <v>51</v>
      </c>
      <c r="L1" s="10" t="s">
        <v>50</v>
      </c>
      <c r="M1" s="10" t="s">
        <v>49</v>
      </c>
    </row>
    <row r="2" spans="1:13" x14ac:dyDescent="0.3">
      <c r="A2">
        <v>35</v>
      </c>
      <c r="B2">
        <v>0.76465292801130202</v>
      </c>
      <c r="C2">
        <v>1.5492850300619434</v>
      </c>
      <c r="D2">
        <v>0</v>
      </c>
      <c r="E2">
        <v>6.3305448790413745</v>
      </c>
      <c r="F2">
        <v>0.96808144993344114</v>
      </c>
      <c r="G2">
        <v>2.6233100929940854</v>
      </c>
      <c r="H2">
        <v>0</v>
      </c>
      <c r="I2">
        <v>12.987012987012985</v>
      </c>
      <c r="J2">
        <v>0.58394853051249707</v>
      </c>
      <c r="K2">
        <v>2.3564441618572189</v>
      </c>
      <c r="L2">
        <v>0</v>
      </c>
      <c r="M2">
        <v>12.987012987012985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3CE52-BFE3-4C04-AA4B-CB0FB0635596}">
  <dimension ref="A1:B91"/>
  <sheetViews>
    <sheetView workbookViewId="0">
      <selection activeCell="G9" sqref="G9"/>
    </sheetView>
  </sheetViews>
  <sheetFormatPr defaultRowHeight="14" x14ac:dyDescent="0.3"/>
  <cols>
    <col min="1" max="1" width="13" customWidth="1"/>
    <col min="2" max="2" width="15.08984375" customWidth="1"/>
  </cols>
  <sheetData>
    <row r="1" spans="1:2" ht="15.5" x14ac:dyDescent="0.35">
      <c r="A1" s="7" t="s">
        <v>25</v>
      </c>
      <c r="B1" s="8" t="s">
        <v>26</v>
      </c>
    </row>
    <row r="2" spans="1:2" ht="15.5" x14ac:dyDescent="0.35">
      <c r="A2" s="6">
        <v>43504</v>
      </c>
      <c r="B2" s="8">
        <v>9</v>
      </c>
    </row>
    <row r="3" spans="1:2" ht="15.5" x14ac:dyDescent="0.35">
      <c r="A3" s="6">
        <v>43505</v>
      </c>
      <c r="B3" s="8">
        <v>9</v>
      </c>
    </row>
    <row r="4" spans="1:2" ht="15.5" x14ac:dyDescent="0.35">
      <c r="A4" s="6">
        <v>43513</v>
      </c>
      <c r="B4" s="8">
        <v>4</v>
      </c>
    </row>
    <row r="5" spans="1:2" ht="15.5" x14ac:dyDescent="0.35">
      <c r="A5" s="6">
        <v>43582</v>
      </c>
      <c r="B5" s="8">
        <v>4</v>
      </c>
    </row>
    <row r="6" spans="1:2" ht="15.5" x14ac:dyDescent="0.35">
      <c r="A6" s="6">
        <v>43647</v>
      </c>
      <c r="B6" s="8">
        <v>4</v>
      </c>
    </row>
    <row r="7" spans="1:2" ht="15.5" x14ac:dyDescent="0.35">
      <c r="A7" s="6">
        <v>43739</v>
      </c>
      <c r="B7" s="8">
        <v>6</v>
      </c>
    </row>
    <row r="8" spans="1:2" ht="15.5" x14ac:dyDescent="0.35">
      <c r="A8" s="6">
        <v>43908</v>
      </c>
      <c r="B8" s="8">
        <v>4</v>
      </c>
    </row>
    <row r="9" spans="1:2" ht="15.5" x14ac:dyDescent="0.35">
      <c r="A9" s="6">
        <v>43921</v>
      </c>
      <c r="B9" s="8">
        <v>3</v>
      </c>
    </row>
    <row r="10" spans="1:2" ht="15.5" x14ac:dyDescent="0.35">
      <c r="A10" s="6">
        <v>43925</v>
      </c>
      <c r="B10" s="8">
        <v>4</v>
      </c>
    </row>
    <row r="11" spans="1:2" ht="15.5" x14ac:dyDescent="0.35">
      <c r="A11" s="6">
        <v>43925</v>
      </c>
      <c r="B11" s="8">
        <v>4</v>
      </c>
    </row>
    <row r="12" spans="1:2" ht="15.5" x14ac:dyDescent="0.35">
      <c r="A12" s="6">
        <v>43938</v>
      </c>
      <c r="B12" s="8">
        <v>4</v>
      </c>
    </row>
    <row r="13" spans="1:2" ht="15.5" x14ac:dyDescent="0.35">
      <c r="A13" s="6">
        <v>43973</v>
      </c>
      <c r="B13" s="8">
        <v>4</v>
      </c>
    </row>
    <row r="14" spans="1:2" ht="15.5" x14ac:dyDescent="0.35">
      <c r="A14" s="6">
        <v>43973</v>
      </c>
      <c r="B14" s="8">
        <v>2</v>
      </c>
    </row>
    <row r="15" spans="1:2" ht="15.5" x14ac:dyDescent="0.35">
      <c r="A15" s="6">
        <v>44127</v>
      </c>
      <c r="B15" s="8">
        <v>3</v>
      </c>
    </row>
    <row r="16" spans="1:2" ht="15.5" x14ac:dyDescent="0.35">
      <c r="A16" s="6">
        <v>44183</v>
      </c>
      <c r="B16" s="8">
        <v>2</v>
      </c>
    </row>
    <row r="17" spans="1:2" ht="15.5" x14ac:dyDescent="0.35">
      <c r="A17" s="6">
        <v>44204</v>
      </c>
      <c r="B17" s="8">
        <v>2</v>
      </c>
    </row>
    <row r="18" spans="1:2" ht="15.5" x14ac:dyDescent="0.35">
      <c r="A18" s="6">
        <v>44204</v>
      </c>
      <c r="B18" s="8">
        <v>2</v>
      </c>
    </row>
    <row r="19" spans="1:2" ht="15.5" x14ac:dyDescent="0.35">
      <c r="A19" s="6">
        <v>44211</v>
      </c>
      <c r="B19" s="8">
        <v>4</v>
      </c>
    </row>
    <row r="20" spans="1:2" ht="15.5" x14ac:dyDescent="0.35">
      <c r="A20" s="6">
        <v>44211</v>
      </c>
      <c r="B20" s="8">
        <v>2</v>
      </c>
    </row>
    <row r="21" spans="1:2" ht="15.5" x14ac:dyDescent="0.35">
      <c r="A21" s="6">
        <v>44240</v>
      </c>
      <c r="B21" s="8">
        <v>3</v>
      </c>
    </row>
    <row r="22" spans="1:2" ht="15.5" x14ac:dyDescent="0.35">
      <c r="A22" s="6">
        <v>44300</v>
      </c>
      <c r="B22" s="8">
        <v>7</v>
      </c>
    </row>
    <row r="23" spans="1:2" ht="15.5" x14ac:dyDescent="0.35">
      <c r="A23" s="6">
        <v>44307</v>
      </c>
      <c r="B23" s="8">
        <v>4</v>
      </c>
    </row>
    <row r="24" spans="1:2" ht="15.5" x14ac:dyDescent="0.35">
      <c r="A24" s="6">
        <v>44394</v>
      </c>
      <c r="B24" s="8">
        <v>3</v>
      </c>
    </row>
    <row r="25" spans="1:2" ht="15.5" x14ac:dyDescent="0.35">
      <c r="A25" s="6">
        <v>44460</v>
      </c>
      <c r="B25" s="8">
        <v>5</v>
      </c>
    </row>
    <row r="26" spans="1:2" ht="15.5" x14ac:dyDescent="0.35">
      <c r="A26" s="6">
        <v>44517</v>
      </c>
      <c r="B26" s="8">
        <v>5</v>
      </c>
    </row>
    <row r="27" spans="1:2" ht="15.5" x14ac:dyDescent="0.35">
      <c r="A27" s="6">
        <v>44651</v>
      </c>
      <c r="B27" s="8">
        <v>3</v>
      </c>
    </row>
    <row r="28" spans="1:2" ht="15.5" x14ac:dyDescent="0.35">
      <c r="A28" s="6">
        <v>44988</v>
      </c>
      <c r="B28" s="8">
        <v>7</v>
      </c>
    </row>
    <row r="29" spans="1:2" ht="15.5" x14ac:dyDescent="0.35">
      <c r="A29" s="6">
        <v>45004</v>
      </c>
      <c r="B29" s="8">
        <v>8</v>
      </c>
    </row>
    <row r="30" spans="1:2" ht="15.5" x14ac:dyDescent="0.35">
      <c r="A30" s="6">
        <v>45043</v>
      </c>
      <c r="B30" s="8">
        <v>4</v>
      </c>
    </row>
    <row r="31" spans="1:2" ht="15.5" x14ac:dyDescent="0.35">
      <c r="A31" s="6">
        <v>45239</v>
      </c>
      <c r="B31" s="8">
        <v>5</v>
      </c>
    </row>
    <row r="32" spans="1:2" ht="15.5" x14ac:dyDescent="0.35">
      <c r="A32" s="6">
        <v>45267</v>
      </c>
      <c r="B32" s="8">
        <v>5</v>
      </c>
    </row>
    <row r="33" spans="1:2" ht="15.5" x14ac:dyDescent="0.35">
      <c r="A33" s="6">
        <v>45279</v>
      </c>
      <c r="B33" s="8">
        <v>10</v>
      </c>
    </row>
    <row r="34" spans="1:2" ht="15.5" x14ac:dyDescent="0.35">
      <c r="A34" s="6">
        <v>45293</v>
      </c>
      <c r="B34" s="8">
        <v>10</v>
      </c>
    </row>
    <row r="35" spans="1:2" ht="15.5" x14ac:dyDescent="0.35">
      <c r="A35" s="5">
        <v>45304</v>
      </c>
      <c r="B35" s="9">
        <v>3</v>
      </c>
    </row>
    <row r="36" spans="1:2" ht="15.5" x14ac:dyDescent="0.35">
      <c r="A36" s="5">
        <v>45311</v>
      </c>
      <c r="B36" s="9">
        <v>4</v>
      </c>
    </row>
    <row r="37" spans="1:2" ht="15.5" x14ac:dyDescent="0.35">
      <c r="A37" s="6">
        <v>45357</v>
      </c>
      <c r="B37" s="8">
        <v>6</v>
      </c>
    </row>
    <row r="38" spans="1:2" ht="15.5" x14ac:dyDescent="0.35">
      <c r="A38" s="6">
        <v>45375</v>
      </c>
      <c r="B38" s="8">
        <v>5</v>
      </c>
    </row>
    <row r="39" spans="1:2" ht="15.5" x14ac:dyDescent="0.35">
      <c r="A39" s="6">
        <v>45376</v>
      </c>
      <c r="B39" s="8">
        <v>3</v>
      </c>
    </row>
    <row r="40" spans="1:2" ht="15.5" x14ac:dyDescent="0.35">
      <c r="A40" s="6">
        <v>45392</v>
      </c>
      <c r="B40" s="8">
        <v>8</v>
      </c>
    </row>
    <row r="41" spans="1:2" ht="15.5" x14ac:dyDescent="0.35">
      <c r="A41" s="5">
        <v>45535</v>
      </c>
      <c r="B41" s="9">
        <v>3</v>
      </c>
    </row>
    <row r="42" spans="1:2" ht="15.5" x14ac:dyDescent="0.35">
      <c r="A42" s="5">
        <v>45581</v>
      </c>
      <c r="B42" s="9">
        <v>4</v>
      </c>
    </row>
    <row r="43" spans="1:2" ht="15.5" x14ac:dyDescent="0.35">
      <c r="A43" s="5">
        <v>45590</v>
      </c>
      <c r="B43" s="9">
        <v>4</v>
      </c>
    </row>
    <row r="44" spans="1:2" ht="15.5" x14ac:dyDescent="0.35">
      <c r="A44" s="5">
        <v>45599</v>
      </c>
      <c r="B44" s="9">
        <v>3</v>
      </c>
    </row>
    <row r="45" spans="1:2" ht="15.5" x14ac:dyDescent="0.35">
      <c r="A45" s="6">
        <v>45603</v>
      </c>
      <c r="B45" s="8">
        <v>3</v>
      </c>
    </row>
    <row r="46" spans="1:2" ht="15.5" x14ac:dyDescent="0.35">
      <c r="A46" s="6">
        <v>45603</v>
      </c>
      <c r="B46" s="8">
        <v>3</v>
      </c>
    </row>
    <row r="47" spans="1:2" ht="15.5" x14ac:dyDescent="0.35">
      <c r="A47" s="5">
        <v>45634</v>
      </c>
      <c r="B47" s="9">
        <v>4</v>
      </c>
    </row>
    <row r="48" spans="1:2" ht="15.5" x14ac:dyDescent="0.35">
      <c r="A48" s="6">
        <v>45665</v>
      </c>
      <c r="B48" s="8">
        <v>8</v>
      </c>
    </row>
    <row r="49" spans="1:2" ht="15.5" x14ac:dyDescent="0.35">
      <c r="A49" s="6">
        <v>45667</v>
      </c>
      <c r="B49" s="8">
        <v>6</v>
      </c>
    </row>
    <row r="50" spans="1:2" ht="15.5" x14ac:dyDescent="0.35">
      <c r="A50" s="6">
        <v>45667</v>
      </c>
      <c r="B50" s="8">
        <v>4</v>
      </c>
    </row>
    <row r="51" spans="1:2" ht="15.5" x14ac:dyDescent="0.35">
      <c r="A51" s="6">
        <v>45670</v>
      </c>
      <c r="B51" s="8">
        <v>3</v>
      </c>
    </row>
    <row r="52" spans="1:2" ht="15.5" x14ac:dyDescent="0.35">
      <c r="A52" s="6">
        <v>45671</v>
      </c>
      <c r="B52" s="8">
        <v>8</v>
      </c>
    </row>
    <row r="53" spans="1:2" ht="15.5" x14ac:dyDescent="0.35">
      <c r="A53" s="6">
        <v>45672</v>
      </c>
      <c r="B53" s="8">
        <v>10</v>
      </c>
    </row>
    <row r="54" spans="1:2" ht="15.5" x14ac:dyDescent="0.35">
      <c r="A54" s="6">
        <v>45673</v>
      </c>
      <c r="B54" s="8">
        <v>8</v>
      </c>
    </row>
    <row r="55" spans="1:2" ht="15.5" x14ac:dyDescent="0.35">
      <c r="A55" s="6">
        <v>45677</v>
      </c>
      <c r="B55" s="8">
        <v>9</v>
      </c>
    </row>
    <row r="56" spans="1:2" ht="15.5" x14ac:dyDescent="0.35">
      <c r="A56" s="5">
        <v>45678</v>
      </c>
      <c r="B56" s="9">
        <v>4</v>
      </c>
    </row>
    <row r="57" spans="1:2" ht="15.5" x14ac:dyDescent="0.35">
      <c r="A57" s="6">
        <v>45681</v>
      </c>
      <c r="B57" s="8">
        <v>4</v>
      </c>
    </row>
    <row r="58" spans="1:2" ht="15.5" x14ac:dyDescent="0.35">
      <c r="A58" s="6">
        <v>45681</v>
      </c>
      <c r="B58" s="8">
        <v>6</v>
      </c>
    </row>
    <row r="59" spans="1:2" ht="15.5" x14ac:dyDescent="0.35">
      <c r="A59" s="6">
        <v>45681</v>
      </c>
      <c r="B59" s="8">
        <v>10</v>
      </c>
    </row>
    <row r="60" spans="1:2" ht="15.5" x14ac:dyDescent="0.35">
      <c r="A60" s="6">
        <v>45681</v>
      </c>
      <c r="B60" s="8">
        <v>10</v>
      </c>
    </row>
    <row r="61" spans="1:2" ht="15.5" x14ac:dyDescent="0.35">
      <c r="A61" s="6">
        <v>45681</v>
      </c>
      <c r="B61" s="8">
        <v>8</v>
      </c>
    </row>
    <row r="62" spans="1:2" ht="15.5" x14ac:dyDescent="0.35">
      <c r="A62" s="6">
        <v>45682</v>
      </c>
      <c r="B62" s="8">
        <v>8</v>
      </c>
    </row>
    <row r="63" spans="1:2" ht="15.5" x14ac:dyDescent="0.35">
      <c r="A63" s="6">
        <v>45682</v>
      </c>
      <c r="B63" s="8">
        <v>7</v>
      </c>
    </row>
    <row r="64" spans="1:2" ht="15.5" x14ac:dyDescent="0.35">
      <c r="A64" s="6">
        <v>45683</v>
      </c>
      <c r="B64" s="8">
        <v>7</v>
      </c>
    </row>
    <row r="65" spans="1:2" ht="15.5" x14ac:dyDescent="0.35">
      <c r="A65" s="6">
        <v>45683</v>
      </c>
      <c r="B65" s="8">
        <v>7</v>
      </c>
    </row>
    <row r="66" spans="1:2" ht="15.5" x14ac:dyDescent="0.35">
      <c r="A66" s="6">
        <v>45686</v>
      </c>
      <c r="B66" s="8">
        <v>4</v>
      </c>
    </row>
    <row r="67" spans="1:2" ht="15.5" x14ac:dyDescent="0.35">
      <c r="A67" s="6">
        <v>45686</v>
      </c>
      <c r="B67" s="8">
        <v>3</v>
      </c>
    </row>
    <row r="68" spans="1:2" ht="15.5" x14ac:dyDescent="0.35">
      <c r="A68" s="6">
        <v>45690</v>
      </c>
      <c r="B68" s="8">
        <v>4</v>
      </c>
    </row>
    <row r="69" spans="1:2" ht="15.5" x14ac:dyDescent="0.35">
      <c r="A69" s="6">
        <v>45696</v>
      </c>
      <c r="B69" s="8">
        <v>3</v>
      </c>
    </row>
    <row r="70" spans="1:2" ht="15.5" x14ac:dyDescent="0.35">
      <c r="A70" s="6">
        <v>45696</v>
      </c>
      <c r="B70" s="8">
        <v>6</v>
      </c>
    </row>
    <row r="71" spans="1:2" ht="15.5" x14ac:dyDescent="0.35">
      <c r="A71" s="6">
        <v>45697</v>
      </c>
      <c r="B71" s="8">
        <v>2</v>
      </c>
    </row>
    <row r="72" spans="1:2" ht="15.5" x14ac:dyDescent="0.35">
      <c r="A72" s="6">
        <v>45699</v>
      </c>
      <c r="B72" s="8">
        <v>8</v>
      </c>
    </row>
    <row r="73" spans="1:2" ht="15.5" x14ac:dyDescent="0.35">
      <c r="A73" s="6">
        <v>45700</v>
      </c>
      <c r="B73" s="8">
        <v>6</v>
      </c>
    </row>
    <row r="74" spans="1:2" ht="15.5" x14ac:dyDescent="0.35">
      <c r="A74" s="6">
        <v>45700</v>
      </c>
      <c r="B74" s="8">
        <v>6</v>
      </c>
    </row>
    <row r="75" spans="1:2" ht="15.5" x14ac:dyDescent="0.35">
      <c r="A75" s="6">
        <v>45700</v>
      </c>
      <c r="B75" s="8">
        <v>6</v>
      </c>
    </row>
    <row r="76" spans="1:2" ht="15.5" x14ac:dyDescent="0.35">
      <c r="A76" s="6">
        <v>45700</v>
      </c>
      <c r="B76" s="8">
        <v>7.5</v>
      </c>
    </row>
    <row r="77" spans="1:2" ht="15.5" x14ac:dyDescent="0.35">
      <c r="A77" s="6">
        <v>45701</v>
      </c>
      <c r="B77" s="8">
        <v>7</v>
      </c>
    </row>
    <row r="78" spans="1:2" ht="15.5" x14ac:dyDescent="0.35">
      <c r="A78" s="6">
        <v>45701</v>
      </c>
      <c r="B78" s="8">
        <v>6</v>
      </c>
    </row>
    <row r="79" spans="1:2" ht="15.5" x14ac:dyDescent="0.35">
      <c r="A79" s="6">
        <v>45701</v>
      </c>
      <c r="B79" s="8">
        <v>2</v>
      </c>
    </row>
    <row r="80" spans="1:2" ht="15.5" x14ac:dyDescent="0.35">
      <c r="A80" s="6">
        <v>45706</v>
      </c>
      <c r="B80" s="8">
        <v>7</v>
      </c>
    </row>
    <row r="81" spans="1:2" ht="15.5" x14ac:dyDescent="0.35">
      <c r="A81" s="5">
        <v>45707</v>
      </c>
      <c r="B81" s="9">
        <v>3</v>
      </c>
    </row>
    <row r="82" spans="1:2" ht="15.5" x14ac:dyDescent="0.35">
      <c r="A82" s="6">
        <v>45707</v>
      </c>
      <c r="B82" s="8">
        <v>6</v>
      </c>
    </row>
    <row r="83" spans="1:2" ht="15.5" x14ac:dyDescent="0.35">
      <c r="A83" s="5">
        <v>45707</v>
      </c>
      <c r="B83" s="9">
        <v>3</v>
      </c>
    </row>
    <row r="84" spans="1:2" ht="15.5" x14ac:dyDescent="0.35">
      <c r="A84" s="6">
        <v>45708</v>
      </c>
      <c r="B84" s="8">
        <v>3</v>
      </c>
    </row>
    <row r="85" spans="1:2" ht="15.5" x14ac:dyDescent="0.35">
      <c r="A85" s="6">
        <v>45711</v>
      </c>
      <c r="B85" s="8">
        <v>5</v>
      </c>
    </row>
    <row r="86" spans="1:2" ht="15.5" x14ac:dyDescent="0.35">
      <c r="A86" s="5">
        <v>45714</v>
      </c>
      <c r="B86" s="9">
        <v>8</v>
      </c>
    </row>
    <row r="87" spans="1:2" ht="15.5" x14ac:dyDescent="0.35">
      <c r="A87" s="5">
        <v>45739</v>
      </c>
      <c r="B87" s="9">
        <v>7</v>
      </c>
    </row>
    <row r="88" spans="1:2" ht="15.5" x14ac:dyDescent="0.35">
      <c r="A88" s="5">
        <v>45743</v>
      </c>
      <c r="B88" s="9">
        <v>6</v>
      </c>
    </row>
    <row r="89" spans="1:2" ht="15.5" x14ac:dyDescent="0.35">
      <c r="A89" s="5">
        <v>45758</v>
      </c>
      <c r="B89" s="9">
        <v>7</v>
      </c>
    </row>
    <row r="90" spans="1:2" ht="15.5" x14ac:dyDescent="0.35">
      <c r="A90" s="5">
        <v>45759</v>
      </c>
      <c r="B90" s="9">
        <v>6</v>
      </c>
    </row>
    <row r="91" spans="1:2" ht="15.5" x14ac:dyDescent="0.35">
      <c r="A91" s="5">
        <v>45759</v>
      </c>
      <c r="B91" s="9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Agg Types w Bins and Years</vt:lpstr>
      <vt:lpstr>Aggression Types w Bins</vt:lpstr>
      <vt:lpstr>Aggression Types per 100 Hours</vt:lpstr>
      <vt:lpstr>Total Aggression per 100 Hours</vt:lpstr>
      <vt:lpstr>Original Data</vt:lpstr>
      <vt:lpstr>Pivot Table</vt:lpstr>
      <vt:lpstr>OBE Metrics by Year</vt:lpstr>
      <vt:lpstr>Year Agg Type Summ</vt:lpstr>
      <vt:lpstr>Aggression Scores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Anderson</dc:creator>
  <cp:lastModifiedBy>Holly Anderson</cp:lastModifiedBy>
  <dcterms:created xsi:type="dcterms:W3CDTF">2025-06-10T20:02:03Z</dcterms:created>
  <dcterms:modified xsi:type="dcterms:W3CDTF">2025-07-23T23:34:21Z</dcterms:modified>
</cp:coreProperties>
</file>